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SVETA\ПАСПОРТА\Наказ №127 від 27.12.2023\"/>
    </mc:Choice>
  </mc:AlternateContent>
  <bookViews>
    <workbookView xWindow="0" yWindow="0" windowWidth="20730" windowHeight="9135"/>
  </bookViews>
  <sheets>
    <sheet name="паспорт" sheetId="1" r:id="rId1"/>
    <sheet name="2023 розрах. " sheetId="7" r:id="rId2"/>
    <sheet name="2022 розрах." sheetId="8" r:id="rId3"/>
    <sheet name="2021 розрах." sheetId="5" r:id="rId4"/>
  </sheets>
  <calcPr calcId="162913"/>
</workbook>
</file>

<file path=xl/calcChain.xml><?xml version="1.0" encoding="utf-8"?>
<calcChain xmlns="http://schemas.openxmlformats.org/spreadsheetml/2006/main">
  <c r="D7" i="7" l="1"/>
  <c r="F9" i="7" l="1"/>
  <c r="E9" i="7"/>
  <c r="D9" i="7"/>
  <c r="C9" i="7"/>
  <c r="I8" i="7"/>
  <c r="H8" i="7"/>
  <c r="E8" i="7"/>
  <c r="I9" i="7" l="1"/>
  <c r="F8" i="8"/>
  <c r="E8" i="8"/>
  <c r="C8" i="8"/>
  <c r="H8" i="8" s="1"/>
  <c r="I7" i="8"/>
  <c r="I8" i="8" s="1"/>
  <c r="H7" i="8"/>
  <c r="E7" i="8"/>
  <c r="D7" i="8"/>
  <c r="D8" i="8" s="1"/>
  <c r="L48" i="1"/>
  <c r="H9" i="7"/>
  <c r="N69" i="1" s="1"/>
  <c r="H7" i="7"/>
  <c r="E7" i="7"/>
  <c r="N70" i="1" s="1"/>
  <c r="N63" i="1" l="1"/>
  <c r="H7" i="5" l="1"/>
  <c r="H8" i="5" l="1"/>
  <c r="P65" i="1" l="1"/>
  <c r="E8" i="5"/>
  <c r="D8" i="5"/>
  <c r="C8" i="5"/>
  <c r="G8" i="5" s="1"/>
  <c r="P69" i="1" s="1"/>
  <c r="G7" i="5"/>
  <c r="P70" i="1" l="1"/>
  <c r="L49" i="1"/>
  <c r="N48" i="1" l="1"/>
  <c r="N49" i="1" s="1"/>
  <c r="N54" i="1" l="1"/>
  <c r="P63" i="1" l="1"/>
  <c r="N67" i="1" l="1"/>
  <c r="N55" i="1"/>
  <c r="P54" i="1" l="1"/>
  <c r="P55" i="1"/>
  <c r="P67" i="1" l="1"/>
</calcChain>
</file>

<file path=xl/sharedStrings.xml><?xml version="1.0" encoding="utf-8"?>
<sst xmlns="http://schemas.openxmlformats.org/spreadsheetml/2006/main" count="162" uniqueCount="109">
  <si>
    <t>ЗАТВЕРДЖЕНО:</t>
  </si>
  <si>
    <t>ПАСПОРТ</t>
  </si>
  <si>
    <t>1.</t>
  </si>
  <si>
    <t>2.</t>
  </si>
  <si>
    <t>(найменування відповідального виконавця)</t>
  </si>
  <si>
    <t>3.</t>
  </si>
  <si>
    <t>4.</t>
  </si>
  <si>
    <t>5.</t>
  </si>
  <si>
    <t>Підстави для виконання бюджетної програми:</t>
  </si>
  <si>
    <t>6.</t>
  </si>
  <si>
    <t>Мета бюджетної програми</t>
  </si>
  <si>
    <t>Забезпечення належного стану пам’яток історії та культури</t>
  </si>
  <si>
    <t>7.</t>
  </si>
  <si>
    <t>№ з/п</t>
  </si>
  <si>
    <t>Назва підпрограми</t>
  </si>
  <si>
    <t>загальний фонд</t>
  </si>
  <si>
    <t>спеціальний фонд</t>
  </si>
  <si>
    <t>Разом</t>
  </si>
  <si>
    <t>Усього</t>
  </si>
  <si>
    <t>Показники</t>
  </si>
  <si>
    <t>Одниця виміру</t>
  </si>
  <si>
    <t>Джерело інформації</t>
  </si>
  <si>
    <t>Обсяг видатків</t>
  </si>
  <si>
    <t>од.</t>
  </si>
  <si>
    <t>Розрахунковий показник</t>
  </si>
  <si>
    <t>4 Показники якості</t>
  </si>
  <si>
    <t>%</t>
  </si>
  <si>
    <t>(підпис)</t>
  </si>
  <si>
    <t>Департамент капітального будівництва Вінницької міської ради</t>
  </si>
  <si>
    <t xml:space="preserve">Наказ </t>
  </si>
  <si>
    <t>ПОГОДЖЕНО:</t>
  </si>
  <si>
    <t>№ п/п</t>
  </si>
  <si>
    <t>Назва обєкта</t>
  </si>
  <si>
    <t>Загальна кошторисна вартість, тис. грн.</t>
  </si>
  <si>
    <t>Всього</t>
  </si>
  <si>
    <t>в тому числі:</t>
  </si>
  <si>
    <t>0443</t>
  </si>
  <si>
    <t>ПКД</t>
  </si>
  <si>
    <t>(грн)</t>
  </si>
  <si>
    <t>Напрями використання бюджетних коштів</t>
  </si>
  <si>
    <t xml:space="preserve">Найменування місцевої/регіональної програми </t>
  </si>
  <si>
    <t>Спеціальний фонд</t>
  </si>
  <si>
    <t>Загальний фонд</t>
  </si>
  <si>
    <t>1  затрат</t>
  </si>
  <si>
    <t>2 продукту</t>
  </si>
  <si>
    <t>3 ефективності</t>
  </si>
  <si>
    <t>грн.</t>
  </si>
  <si>
    <t xml:space="preserve"> грн.</t>
  </si>
  <si>
    <t>Завдання:</t>
  </si>
  <si>
    <t>Цілі державної політики, на досягнення яких спрямована реалізація бюджетної програми</t>
  </si>
  <si>
    <t>Nз/п</t>
  </si>
  <si>
    <t>Ціль державної політики</t>
  </si>
  <si>
    <t>8.</t>
  </si>
  <si>
    <t>9. Напрями використання бюджетних коштів:</t>
  </si>
  <si>
    <t>10. Перелік місцевих/регіональних програм, що виконуються у складі бюджетної програми:</t>
  </si>
  <si>
    <t>11. Результативні показники бюджетної програми:</t>
  </si>
  <si>
    <t>_________________</t>
  </si>
  <si>
    <t>Дата погодження</t>
  </si>
  <si>
    <t>М. П.</t>
  </si>
  <si>
    <t>Проектування, реставрація та охорона пам'яток архітектури</t>
  </si>
  <si>
    <t>Реставрація будівлі (термомодернізація) комунального закладу "Загальноосвітня школа І-ІІІ ступенів - гімназія №2 Вінницької міської ради - пам'ятка архітектури місцевого значення "Жіноча гімназія" (охоронний номер №225-М) по вул. Соборна, 94 в м. Вінниці"</t>
  </si>
  <si>
    <t>Рівень готовності обєктів на кінець року, %  ((3+4)/5)*100</t>
  </si>
  <si>
    <t>Рівень готовності обєктів на початок року, %  (3/5)*100</t>
  </si>
  <si>
    <t>Рівень готовності об'єктів на початок року</t>
  </si>
  <si>
    <t>Рівень готовності об'єктів на кінець року</t>
  </si>
  <si>
    <t xml:space="preserve">Департаменту капітального будівництва Вінницької міської ради
</t>
  </si>
  <si>
    <t>03084204</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</si>
  <si>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</si>
  <si>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</si>
  <si>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</si>
  <si>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02536000000</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</si>
  <si>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</si>
  <si>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</si>
  <si>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</si>
  <si>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</si>
  <si>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Проведення реставраційних робіт на об´єктах культурної спадщини</t>
  </si>
  <si>
    <t>Середні витрати на один об'єкт, який планується реставрувати</t>
  </si>
  <si>
    <t>Кількість об'єктів культурної спадщини, які планується реставрувати</t>
  </si>
  <si>
    <t>Розрахунок до паспорту КПКВК 1517340 на 2021 рік по обєктам Департаменту капітального будівництва міської ради</t>
  </si>
  <si>
    <t>Виконано станом на 01.01.2021</t>
  </si>
  <si>
    <t xml:space="preserve">ЗАТВЕРДЖЕНО
Наказ Міністерства фінансів України 
26 серпня 2014 року № 836
(у редакції наказу Міністерства фінансів України від  29 грудня 2018 року № 1209)
</t>
  </si>
  <si>
    <t>Оплата за 2021р.</t>
  </si>
  <si>
    <t>Виконано станом на 01.01.2022</t>
  </si>
  <si>
    <t>Здійснення організації заходів з підготовки та реалізації інфраструктурних проектів пам'яток архітектури</t>
  </si>
  <si>
    <t>(власне ім'я, ПРІЗВИЩЕ)</t>
  </si>
  <si>
    <t>Програма реставрації об'єктів культурної спадщини на територіях населених пунктів, що входять до складу Вінницької міської територіальної громади, на 2021-2023 роки (зі змінами)</t>
  </si>
  <si>
    <t>Заступник директора  департаменту</t>
  </si>
  <si>
    <t>Михайло Мирончук</t>
  </si>
  <si>
    <t>за рахунок кредитних коштів</t>
  </si>
  <si>
    <t xml:space="preserve">Розрахунок до паспорту КПКВК 1517340 на 2022 рік по обєктам Департаменту капітального будівництва міської ради згідно </t>
  </si>
  <si>
    <t>Ігор ОТКИДАЧ</t>
  </si>
  <si>
    <t>Директор  департаменту</t>
  </si>
  <si>
    <t>Виконано станом на 01.01.2023</t>
  </si>
  <si>
    <t>План на 2023р.</t>
  </si>
  <si>
    <t>бюджетної програми місцевого бюджету на 2023 рік</t>
  </si>
  <si>
    <t>Оплачено за 2022р.</t>
  </si>
  <si>
    <t>Реставрація будівлі (термомодернізація) комунального закладу "Загальноосвітня школа І-ІІІ ступенів - гімназія №2 Вінницької міської ради - пам'ятка архітектури місцевого значення "Жіноча гімназія" (охор. №225-М) по вул. Соборна, 94 в м. Вінниці (заходи з енергозбереження)"</t>
  </si>
  <si>
    <t xml:space="preserve">Бюджетний кодекс України  
Закон України "Про Державний бюджет України на 2023 рік" зі змінами. 
Рішення Вінницької міської ради від 23.12.2022 №1340 «Про бюджет Вінницької міської територіальної громади на 2023 рік», зі змінами.
Програма  реставрації об’єктів культурної спадщини на територіях населених пунктів, що входять до складу Вінницької міської територіальної громади, на 2021-2023 роки (рішення міської ради від 24.12.2020р. №130 (зі змінами).
Наказ МФУ від 26.08.2014 р. № 836 "Про деякі питання запровадження програмно-цільового методу складання та виконання місцевих бюджетів", зі змінами.    
Наказ Міністерства фінансів України від 20.09.2017 року №793 «Про затвердження складових програмної класифікації видатків та кредитування місцевих бюджетів»  зі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</si>
  <si>
    <t>Рішення Вінницької міської ради від 23.12.2022 №1340 «Про бюджет Вінницької міської територіальної громади на 2023 рік», зі змінами.</t>
  </si>
  <si>
    <r>
      <t>Програма реставрації об</t>
    </r>
    <r>
      <rPr>
        <sz val="8"/>
        <rFont val="Calibri"/>
        <family val="2"/>
        <charset val="204"/>
      </rPr>
      <t>´</t>
    </r>
    <r>
      <rPr>
        <sz val="8"/>
        <rFont val="Arial"/>
        <family val="2"/>
        <charset val="204"/>
      </rPr>
      <t>єктів культурної спадщини на територіях населених пунктів, що входять до складу Вінницької міської територіальної громади, на 2021-2023 роки</t>
    </r>
  </si>
  <si>
    <r>
      <t>Проведення реставраційних робіт на об</t>
    </r>
    <r>
      <rPr>
        <b/>
        <sz val="8"/>
        <rFont val="Calibri"/>
        <family val="2"/>
        <charset val="204"/>
      </rPr>
      <t>´</t>
    </r>
    <r>
      <rPr>
        <b/>
        <sz val="8"/>
        <rFont val="Arial"/>
        <family val="2"/>
        <charset val="204"/>
      </rPr>
      <t>єктах культурної спадщини</t>
    </r>
  </si>
  <si>
    <t>Реставрація пам'ятки архітектури місцевого значення "Будинок окружного суду" по вул. Грушевського, 17 у м. Вінниці (охоронний номер 22-Вн) з пристосуванням під потреби міського суду ( в т.ч. проєктні роботи)</t>
  </si>
  <si>
    <t>Денис МАЗУРЕНКО</t>
  </si>
  <si>
    <t>Антоніна ЛЕСЬ</t>
  </si>
  <si>
    <r>
      <t>Розрахунок до паспорту КПКВК 1517340 на 2023 рік по обєктам Департаменту капітального будівництва міської ради відповідно  рішення міської від 14</t>
    </r>
    <r>
      <rPr>
        <b/>
        <sz val="11"/>
        <color rgb="FFFF0000"/>
        <rFont val="Times New Roman"/>
        <family val="1"/>
        <charset val="204"/>
      </rPr>
      <t>.12.2023 р. №____</t>
    </r>
  </si>
  <si>
    <t>Обсяг бюджетних призначень/бюджетних асигнувань  -   28 155 109,0 гривень, у тому числі загального фонду -  0 гривень та спеціального фонду - 28 155 109,0 гривень</t>
  </si>
  <si>
    <t>Директор департаменту 
капітального будівництва
Вінницької міської ради</t>
  </si>
  <si>
    <t>Директор департаменту фінансів
Вінницької міської ради</t>
  </si>
  <si>
    <t>27 грудня  2023   року №127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</si>
</sst>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
    <numFmt numFmtId="167" formatCode="#,##0.000"/>
  </numFmts>
  <fonts count="23" x14ac:knownFonts="1">
    <font>
      <sz val="8"/>
      <name val="Arial"/>
    </font>
    <font>
      <b/>
      <sz val="10"/>
      <name val="Arial"/>
      <family val="2"/>
      <charset val="204"/>
    </font>
    <font>
      <sz val="10"/>
      <name val="Arial"/>
      <family val="2"/>
      <charset val="204"/>
    </font>
    <font>
      <sz val="8"/>
      <name val="Arial"/>
      <family val="2"/>
      <charset val="204"/>
    </font>
    <font>
      <sz val="6"/>
      <name val="Arial"/>
      <family val="2"/>
      <charset val="204"/>
    </font>
    <font>
      <sz val="10"/>
      <name val="Times New Roman"/>
      <family val="1"/>
      <charset val="204"/>
    </font>
    <font>
      <sz val="8"/>
      <color rgb="FFFF0000"/>
      <name val="Arial"/>
      <family val="2"/>
      <charset val="204"/>
    </font>
    <font>
      <b/>
      <sz val="11"/>
      <name val="Times New Roman"/>
      <family val="1"/>
      <charset val="204"/>
    </font>
    <font>
      <sz val="11"/>
      <name val="Times New Roman"/>
      <family val="1"/>
      <charset val="204"/>
    </font>
    <font>
      <b/>
      <sz val="10"/>
      <name val="Times New Roman"/>
      <family val="1"/>
      <charset val="204"/>
    </font>
    <font>
      <i/>
      <sz val="9"/>
      <name val="Arial"/>
      <family val="2"/>
      <charset val="204"/>
    </font>
    <font>
      <b/>
      <sz val="11"/>
      <color rgb="FFFF0000"/>
      <name val="Times New Roman"/>
      <family val="1"/>
      <charset val="204"/>
    </font>
    <font>
      <sz val="11"/>
      <color rgb="FFFF0000"/>
      <name val="Times New Roman"/>
      <family val="1"/>
      <charset val="204"/>
    </font>
    <font>
      <b/>
      <sz val="10"/>
      <color rgb="FFFF0000"/>
      <name val="Times New Roman"/>
      <family val="1"/>
      <charset val="204"/>
    </font>
    <font>
      <b/>
      <sz val="12"/>
      <name val="Arial"/>
      <family val="2"/>
      <charset val="204"/>
    </font>
    <font>
      <b/>
      <i/>
      <sz val="12"/>
      <name val="Arial"/>
      <family val="2"/>
      <charset val="204"/>
    </font>
    <font>
      <b/>
      <sz val="8"/>
      <name val="Arial"/>
      <family val="2"/>
      <charset val="204"/>
    </font>
    <font>
      <sz val="10"/>
      <color rgb="FFFF0000"/>
      <name val="Times New Roman"/>
      <family val="1"/>
      <charset val="204"/>
    </font>
    <font>
      <sz val="8"/>
      <name val="Times New Roman"/>
      <family val="1"/>
      <charset val="204"/>
    </font>
    <font>
      <sz val="10"/>
      <color rgb="FFFF0000"/>
      <name val="Arial"/>
      <family val="2"/>
      <charset val="204"/>
    </font>
    <font>
      <sz val="8"/>
      <name val="Calibri"/>
      <family val="2"/>
      <charset val="204"/>
    </font>
    <font>
      <b/>
      <sz val="9"/>
      <name val="Arial"/>
      <family val="2"/>
      <charset val="204"/>
    </font>
    <font>
      <b/>
      <sz val="8"/>
      <name val="Calibri"/>
      <family val="2"/>
      <charset val="204"/>
    </font>
  </fonts>
  <fills count="3">
    <fill>
      <patternFill patternType="none"/>
    </fill>
    <fill>
      <patternFill patternType="gray125"/>
    </fill>
    <fill>
      <patternFill patternType="solid">
        <fgColor theme="0"/>
        <bgColor indexed="64"/>
      </patternFill>
    </fill>
  </fills>
  <borders count="68">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style="thin">
        <color rgb="FF000000"/>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medium">
        <color indexed="64"/>
      </top>
      <bottom style="medium">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rgb="FF000000"/>
      </right>
      <top style="medium">
        <color rgb="FF000000"/>
      </top>
      <bottom style="thin">
        <color indexed="64"/>
      </bottom>
      <diagonal/>
    </border>
    <border>
      <left/>
      <right/>
      <top style="medium">
        <color rgb="FF000000"/>
      </top>
      <bottom/>
      <diagonal/>
    </border>
    <border>
      <left/>
      <right style="thin">
        <color rgb="FF000000"/>
      </right>
      <top style="medium">
        <color rgb="FF000000"/>
      </top>
      <bottom/>
      <diagonal/>
    </border>
    <border>
      <left/>
      <right/>
      <top/>
      <bottom style="medium">
        <color indexed="64"/>
      </bottom>
      <diagonal/>
    </border>
    <border>
      <left/>
      <right style="thin">
        <color rgb="FF000000"/>
      </right>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diagonal/>
    </border>
    <border>
      <left style="thin">
        <color rgb="FF000000"/>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style="medium">
        <color indexed="64"/>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rgb="FF000000"/>
      </right>
      <top style="medium">
        <color indexed="64"/>
      </top>
      <bottom/>
      <diagonal/>
    </border>
    <border>
      <left/>
      <right style="thin">
        <color indexed="64"/>
      </right>
      <top style="medium">
        <color indexed="64"/>
      </top>
      <bottom style="medium">
        <color indexed="64"/>
      </bottom>
      <diagonal/>
    </border>
    <border>
      <left/>
      <right style="medium">
        <color rgb="FF000000"/>
      </right>
      <top style="medium">
        <color rgb="FF000000"/>
      </top>
      <bottom/>
      <diagonal/>
    </border>
    <border>
      <left/>
      <right style="medium">
        <color rgb="FF000000"/>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thin">
        <color rgb="FF000000"/>
      </left>
      <right/>
      <top style="medium">
        <color indexed="64"/>
      </top>
      <bottom/>
      <diagonal/>
    </border>
  </borders>
  <cellStyleXfs count="1">
    <xf numFmtId="0" fontId="0" fillId="0" borderId="0"/>
  </cellStyleXfs>
  <cellXfs count="209">
    <xf numFmtId="0" fontId="0" fillId="0" borderId="0" xfId="0"/>
    <xf numFmtId="0" fontId="0" fillId="0" borderId="0" xfId="0" applyAlignment="1">
      <alignment horizontal="left"/>
    </xf>
    <xf numFmtId="0" fontId="1" fillId="0" borderId="0" xfId="0" applyFont="1" applyAlignment="1">
      <alignment horizontal="left"/>
    </xf>
    <xf numFmtId="0" fontId="4" fillId="0" borderId="0" xfId="0" applyFont="1" applyAlignment="1">
      <alignment horizontal="left"/>
    </xf>
    <xf numFmtId="0" fontId="2" fillId="0" borderId="0" xfId="0" applyFont="1"/>
    <xf numFmtId="164" fontId="5" fillId="0" borderId="20" xfId="0" applyNumberFormat="1" applyFont="1" applyBorder="1" applyAlignment="1">
      <alignment horizontal="center" vertical="center" wrapText="1"/>
    </xf>
    <xf numFmtId="0" fontId="4" fillId="0" borderId="0" xfId="0" applyFont="1" applyAlignment="1">
      <alignment horizontal="left"/>
    </xf>
    <xf numFmtId="0" fontId="7" fillId="0" borderId="0" xfId="0" applyFont="1" applyAlignment="1"/>
    <xf numFmtId="0" fontId="8" fillId="0" borderId="0" xfId="0" applyFont="1"/>
    <xf numFmtId="0" fontId="9" fillId="0" borderId="2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164" fontId="9" fillId="0" borderId="20" xfId="0" applyNumberFormat="1" applyFont="1" applyBorder="1" applyAlignment="1">
      <alignment horizontal="center" vertical="center" wrapText="1"/>
    </xf>
    <xf numFmtId="0" fontId="3" fillId="0" borderId="0" xfId="0" applyFont="1"/>
    <xf numFmtId="0" fontId="7" fillId="0" borderId="0" xfId="0" applyFont="1"/>
    <xf numFmtId="0" fontId="6" fillId="0" borderId="0" xfId="0" applyFont="1"/>
    <xf numFmtId="165" fontId="5" fillId="0" borderId="20" xfId="0" applyNumberFormat="1" applyFont="1" applyBorder="1" applyAlignment="1">
      <alignment horizontal="center" vertical="center" wrapText="1"/>
    </xf>
    <xf numFmtId="165" fontId="9" fillId="0" borderId="20" xfId="0" applyNumberFormat="1" applyFont="1" applyBorder="1" applyAlignment="1">
      <alignment horizontal="center" vertical="center" wrapText="1"/>
    </xf>
    <xf numFmtId="0" fontId="11" fillId="0" borderId="0" xfId="0" applyFont="1" applyAlignment="1"/>
    <xf numFmtId="0" fontId="12" fillId="0" borderId="0" xfId="0" applyFont="1"/>
    <xf numFmtId="164" fontId="13" fillId="0" borderId="20" xfId="0" applyNumberFormat="1" applyFont="1" applyBorder="1" applyAlignment="1">
      <alignment horizontal="center" vertical="center" wrapText="1"/>
    </xf>
    <xf numFmtId="166" fontId="9" fillId="0" borderId="20" xfId="0" applyNumberFormat="1" applyFont="1" applyBorder="1" applyAlignment="1">
      <alignment horizontal="center" vertical="center" wrapText="1"/>
    </xf>
    <xf numFmtId="1" fontId="3" fillId="0" borderId="0" xfId="0" applyNumberFormat="1" applyFont="1" applyAlignment="1">
      <alignment horizontal="right"/>
    </xf>
    <xf numFmtId="0" fontId="13" fillId="0" borderId="20" xfId="0" applyFont="1" applyBorder="1" applyAlignment="1">
      <alignment horizontal="center" vertical="center" wrapText="1"/>
    </xf>
    <xf numFmtId="0" fontId="17" fillId="0" borderId="20" xfId="0" applyFont="1" applyBorder="1" applyAlignment="1">
      <alignment horizontal="center" vertical="center" wrapText="1"/>
    </xf>
    <xf numFmtId="166" fontId="17" fillId="0" borderId="20" xfId="0" applyNumberFormat="1" applyFont="1" applyBorder="1" applyAlignment="1">
      <alignment horizontal="center" vertical="center" wrapText="1"/>
    </xf>
    <xf numFmtId="164" fontId="17" fillId="0" borderId="20" xfId="0" applyNumberFormat="1" applyFont="1" applyBorder="1" applyAlignment="1">
      <alignment horizontal="center" vertical="center" wrapText="1"/>
    </xf>
    <xf numFmtId="165" fontId="17" fillId="0" borderId="20" xfId="0" applyNumberFormat="1" applyFont="1" applyBorder="1" applyAlignment="1">
      <alignment horizontal="center" vertical="center" wrapText="1"/>
    </xf>
    <xf numFmtId="166" fontId="13" fillId="0" borderId="20" xfId="0" applyNumberFormat="1" applyFont="1" applyBorder="1" applyAlignment="1">
      <alignment horizontal="center" vertical="center" wrapText="1"/>
    </xf>
    <xf numFmtId="165" fontId="13" fillId="0" borderId="20" xfId="0" applyNumberFormat="1" applyFont="1" applyBorder="1" applyAlignment="1">
      <alignment horizontal="center" vertical="center" wrapText="1"/>
    </xf>
    <xf numFmtId="0" fontId="11" fillId="0" borderId="0" xfId="0" applyFont="1"/>
    <xf numFmtId="0" fontId="5" fillId="0" borderId="20" xfId="0" applyFont="1" applyBorder="1" applyAlignment="1">
      <alignment vertical="center" wrapText="1"/>
    </xf>
    <xf numFmtId="0" fontId="8" fillId="0" borderId="0" xfId="0" applyFont="1" applyAlignment="1">
      <alignment horizontal="right"/>
    </xf>
    <xf numFmtId="0" fontId="3" fillId="0" borderId="0" xfId="0" applyFont="1" applyAlignment="1">
      <alignment horizontal="left"/>
    </xf>
    <xf numFmtId="0" fontId="3" fillId="2" borderId="0" xfId="0" applyFont="1" applyFill="1" applyAlignment="1">
      <alignment horizontal="left"/>
    </xf>
    <xf numFmtId="49" fontId="3" fillId="0" borderId="0" xfId="0" applyNumberFormat="1" applyFont="1" applyAlignment="1">
      <alignment horizontal="left"/>
    </xf>
    <xf numFmtId="0" fontId="3" fillId="2" borderId="0" xfId="0" applyFont="1" applyFill="1" applyAlignment="1"/>
    <xf numFmtId="0" fontId="3" fillId="2" borderId="0" xfId="0" applyFont="1" applyFill="1" applyBorder="1" applyAlignment="1">
      <alignment horizontal="left"/>
    </xf>
    <xf numFmtId="0" fontId="16" fillId="2" borderId="0" xfId="0" applyFont="1" applyFill="1" applyBorder="1" applyAlignment="1">
      <alignment wrapText="1"/>
    </xf>
    <xf numFmtId="49" fontId="16" fillId="2" borderId="0" xfId="0" applyNumberFormat="1" applyFont="1" applyFill="1" applyBorder="1" applyAlignment="1">
      <alignment wrapText="1"/>
    </xf>
    <xf numFmtId="0" fontId="3" fillId="0" borderId="0" xfId="0" applyFont="1" applyBorder="1" applyAlignment="1">
      <alignment horizontal="center" vertical="top"/>
    </xf>
    <xf numFmtId="0" fontId="3" fillId="0" borderId="0" xfId="0" applyFont="1" applyBorder="1" applyAlignment="1">
      <alignment horizontal="center"/>
    </xf>
    <xf numFmtId="0" fontId="3" fillId="0" borderId="0" xfId="0" applyFont="1" applyAlignment="1">
      <alignment horizontal="left"/>
    </xf>
    <xf numFmtId="167" fontId="17" fillId="0" borderId="20" xfId="0" applyNumberFormat="1" applyFont="1" applyBorder="1" applyAlignment="1">
      <alignment horizontal="center" vertical="center" wrapText="1"/>
    </xf>
    <xf numFmtId="0" fontId="12" fillId="0" borderId="0" xfId="0" applyFont="1" applyAlignment="1">
      <alignment horizontal="right"/>
    </xf>
    <xf numFmtId="0" fontId="17" fillId="0" borderId="20" xfId="0" applyFont="1" applyBorder="1" applyAlignment="1">
      <alignment vertical="center" wrapText="1"/>
    </xf>
    <xf numFmtId="4" fontId="5" fillId="0" borderId="20" xfId="0" applyNumberFormat="1" applyFont="1" applyBorder="1" applyAlignment="1">
      <alignment horizontal="center" vertical="center" wrapText="1"/>
    </xf>
    <xf numFmtId="0" fontId="3" fillId="0" borderId="0" xfId="0" applyFont="1" applyAlignment="1">
      <alignment horizontal="left"/>
    </xf>
    <xf numFmtId="0" fontId="16" fillId="0" borderId="0" xfId="0" applyFont="1" applyAlignment="1">
      <alignment horizontal="left"/>
    </xf>
    <xf numFmtId="0" fontId="16" fillId="0" borderId="0" xfId="0" applyFont="1" applyBorder="1" applyAlignment="1">
      <alignment wrapText="1"/>
    </xf>
    <xf numFmtId="0" fontId="3" fillId="2" borderId="0" xfId="0" applyFont="1" applyFill="1" applyBorder="1" applyAlignment="1"/>
    <xf numFmtId="0" fontId="19" fillId="0" borderId="0" xfId="0" applyFont="1"/>
    <xf numFmtId="4" fontId="17" fillId="0" borderId="20" xfId="0" applyNumberFormat="1" applyFont="1" applyBorder="1" applyAlignment="1">
      <alignment horizontal="center" vertical="center" wrapText="1"/>
    </xf>
    <xf numFmtId="166" fontId="5" fillId="0" borderId="20" xfId="0" applyNumberFormat="1" applyFont="1" applyBorder="1" applyAlignment="1">
      <alignment horizontal="center" vertical="center" wrapText="1"/>
    </xf>
    <xf numFmtId="167" fontId="5" fillId="0" borderId="20" xfId="0" applyNumberFormat="1" applyFont="1" applyBorder="1" applyAlignment="1">
      <alignment horizontal="center" vertical="center" wrapText="1"/>
    </xf>
    <xf numFmtId="1" fontId="3" fillId="0" borderId="15" xfId="0" applyNumberFormat="1" applyFont="1" applyBorder="1" applyAlignment="1">
      <alignment horizontal="right" vertical="center"/>
    </xf>
    <xf numFmtId="0" fontId="3" fillId="0" borderId="19" xfId="0" applyFont="1" applyBorder="1" applyAlignment="1">
      <alignment horizontal="left" vertical="center"/>
    </xf>
    <xf numFmtId="0" fontId="3" fillId="0" borderId="14" xfId="0" applyFont="1" applyBorder="1" applyAlignment="1">
      <alignment horizontal="center" vertical="center" wrapText="1"/>
    </xf>
    <xf numFmtId="0" fontId="3" fillId="0" borderId="0" xfId="0" applyFont="1" applyAlignment="1">
      <alignment horizontal="left"/>
    </xf>
    <xf numFmtId="0" fontId="3" fillId="0" borderId="2" xfId="0" applyFont="1" applyBorder="1" applyAlignment="1">
      <alignment horizontal="center" vertical="top"/>
    </xf>
    <xf numFmtId="0" fontId="3" fillId="0" borderId="0" xfId="0" applyFont="1" applyAlignment="1">
      <alignment horizontal="left" wrapText="1"/>
    </xf>
    <xf numFmtId="0" fontId="16" fillId="0" borderId="0" xfId="0" applyFont="1" applyAlignment="1">
      <alignment horizontal="left"/>
    </xf>
    <xf numFmtId="0" fontId="3" fillId="0" borderId="0" xfId="0" applyFont="1" applyAlignment="1">
      <alignment horizontal="left"/>
    </xf>
    <xf numFmtId="0" fontId="16" fillId="0" borderId="0" xfId="0" applyFont="1" applyAlignment="1">
      <alignment horizontal="left" vertical="top"/>
    </xf>
    <xf numFmtId="0" fontId="16" fillId="0" borderId="0" xfId="0" applyFont="1" applyAlignment="1">
      <alignment horizontal="left"/>
    </xf>
    <xf numFmtId="0" fontId="3" fillId="0" borderId="1" xfId="0" applyFont="1" applyBorder="1" applyAlignment="1">
      <alignment horizontal="left" wrapText="1"/>
    </xf>
    <xf numFmtId="1" fontId="16" fillId="0" borderId="29" xfId="0" applyNumberFormat="1" applyFont="1" applyBorder="1" applyAlignment="1">
      <alignment horizontal="center"/>
    </xf>
    <xf numFmtId="0" fontId="3" fillId="0" borderId="20" xfId="0" applyFont="1" applyBorder="1" applyAlignment="1">
      <alignment horizontal="center"/>
    </xf>
    <xf numFmtId="0" fontId="16" fillId="0" borderId="20" xfId="0" applyFont="1" applyBorder="1" applyAlignment="1">
      <alignment horizontal="center" wrapText="1"/>
    </xf>
    <xf numFmtId="1" fontId="3" fillId="0" borderId="20" xfId="0" applyNumberFormat="1" applyFont="1" applyBorder="1" applyAlignment="1">
      <alignment horizontal="center" vertical="center"/>
    </xf>
    <xf numFmtId="1" fontId="3" fillId="0" borderId="39" xfId="0" applyNumberFormat="1" applyFont="1" applyBorder="1" applyAlignment="1">
      <alignment horizontal="center" vertical="center"/>
    </xf>
    <xf numFmtId="1" fontId="3" fillId="0" borderId="40" xfId="0" applyNumberFormat="1" applyFont="1" applyBorder="1" applyAlignment="1">
      <alignment horizontal="center" vertical="center"/>
    </xf>
    <xf numFmtId="1" fontId="3" fillId="0" borderId="46" xfId="0" applyNumberFormat="1" applyFont="1" applyBorder="1" applyAlignment="1">
      <alignment horizontal="left" vertical="center" wrapText="1"/>
    </xf>
    <xf numFmtId="1" fontId="3" fillId="0" borderId="59" xfId="0" applyNumberFormat="1" applyFont="1" applyBorder="1" applyAlignment="1">
      <alignment horizontal="left" vertical="center" wrapText="1"/>
    </xf>
    <xf numFmtId="0" fontId="16" fillId="0" borderId="20" xfId="0" applyFont="1" applyBorder="1" applyAlignment="1">
      <alignment horizontal="center"/>
    </xf>
    <xf numFmtId="0" fontId="16" fillId="0" borderId="10" xfId="0" applyFont="1" applyBorder="1" applyAlignment="1">
      <alignment horizontal="center" vertical="center"/>
    </xf>
    <xf numFmtId="0" fontId="16" fillId="0" borderId="29" xfId="0" applyFont="1" applyBorder="1" applyAlignment="1">
      <alignment horizontal="center" vertical="center"/>
    </xf>
    <xf numFmtId="0" fontId="16" fillId="0" borderId="60" xfId="0" applyFont="1" applyBorder="1" applyAlignment="1">
      <alignment horizontal="center" vertical="center"/>
    </xf>
    <xf numFmtId="0" fontId="16" fillId="0" borderId="44" xfId="0" applyFont="1" applyBorder="1" applyAlignment="1">
      <alignment horizontal="center" vertical="center"/>
    </xf>
    <xf numFmtId="0" fontId="16" fillId="0" borderId="31" xfId="0" applyFont="1" applyBorder="1" applyAlignment="1">
      <alignment horizontal="center" vertical="center"/>
    </xf>
    <xf numFmtId="0" fontId="16" fillId="0" borderId="61" xfId="0" applyFont="1" applyBorder="1" applyAlignment="1">
      <alignment horizontal="center" vertical="center"/>
    </xf>
    <xf numFmtId="1" fontId="16" fillId="0" borderId="33" xfId="0" applyNumberFormat="1" applyFont="1" applyBorder="1" applyAlignment="1">
      <alignment horizontal="center"/>
    </xf>
    <xf numFmtId="1" fontId="16" fillId="0" borderId="46" xfId="0" applyNumberFormat="1" applyFont="1" applyBorder="1" applyAlignment="1">
      <alignment horizontal="center"/>
    </xf>
    <xf numFmtId="1" fontId="16" fillId="0" borderId="47" xfId="0" applyNumberFormat="1" applyFont="1" applyBorder="1" applyAlignment="1">
      <alignment horizontal="center"/>
    </xf>
    <xf numFmtId="0" fontId="16" fillId="0" borderId="16"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0" xfId="0" applyFont="1" applyBorder="1" applyAlignment="1">
      <alignment horizontal="center" vertical="center" wrapText="1"/>
    </xf>
    <xf numFmtId="0" fontId="3" fillId="0" borderId="21" xfId="0" applyFont="1" applyBorder="1" applyAlignment="1">
      <alignment horizontal="left"/>
    </xf>
    <xf numFmtId="0" fontId="3" fillId="0" borderId="22" xfId="0" applyFont="1" applyBorder="1" applyAlignment="1">
      <alignment horizontal="left"/>
    </xf>
    <xf numFmtId="0" fontId="3" fillId="0" borderId="23" xfId="0" applyFont="1" applyBorder="1" applyAlignment="1">
      <alignment horizontal="left"/>
    </xf>
    <xf numFmtId="0" fontId="16" fillId="0" borderId="26" xfId="0" applyFont="1" applyBorder="1" applyAlignment="1">
      <alignment horizontal="center"/>
    </xf>
    <xf numFmtId="0" fontId="16" fillId="0" borderId="27" xfId="0" applyFont="1" applyBorder="1" applyAlignment="1">
      <alignment horizontal="center"/>
    </xf>
    <xf numFmtId="0" fontId="16" fillId="0" borderId="28"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1" fontId="16" fillId="0" borderId="67" xfId="0" applyNumberFormat="1" applyFont="1" applyBorder="1" applyAlignment="1">
      <alignment horizontal="center"/>
    </xf>
    <xf numFmtId="1" fontId="16" fillId="0" borderId="58" xfId="0" applyNumberFormat="1" applyFont="1" applyBorder="1" applyAlignment="1">
      <alignment horizontal="center"/>
    </xf>
    <xf numFmtId="0" fontId="16" fillId="0" borderId="50"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52" xfId="0" applyFont="1" applyBorder="1" applyAlignment="1">
      <alignment horizontal="center" vertical="center" wrapText="1"/>
    </xf>
    <xf numFmtId="166" fontId="16" fillId="0" borderId="1" xfId="0" applyNumberFormat="1" applyFont="1" applyBorder="1" applyAlignment="1">
      <alignment horizontal="center" vertical="center"/>
    </xf>
    <xf numFmtId="166" fontId="16" fillId="0" borderId="15" xfId="0" applyNumberFormat="1" applyFont="1" applyBorder="1" applyAlignment="1">
      <alignment horizontal="center" vertical="center" wrapText="1"/>
    </xf>
    <xf numFmtId="0" fontId="16" fillId="0" borderId="15" xfId="0" applyFont="1" applyBorder="1" applyAlignment="1">
      <alignment horizontal="right" vertical="center" wrapText="1"/>
    </xf>
    <xf numFmtId="1" fontId="16" fillId="0" borderId="13" xfId="0" applyNumberFormat="1" applyFont="1" applyBorder="1" applyAlignment="1">
      <alignment horizontal="center"/>
    </xf>
    <xf numFmtId="0" fontId="3" fillId="2" borderId="0" xfId="0" applyFont="1" applyFill="1" applyAlignment="1">
      <alignment horizontal="center" wrapText="1"/>
    </xf>
    <xf numFmtId="0" fontId="15" fillId="0" borderId="0" xfId="0" applyFont="1" applyAlignment="1">
      <alignment horizontal="center"/>
    </xf>
    <xf numFmtId="0" fontId="9" fillId="2" borderId="65" xfId="0" applyFont="1" applyFill="1" applyBorder="1" applyAlignment="1">
      <alignment horizontal="center" wrapText="1"/>
    </xf>
    <xf numFmtId="0" fontId="16" fillId="2" borderId="65" xfId="0" applyFont="1" applyFill="1" applyBorder="1" applyAlignment="1">
      <alignment horizontal="center" wrapText="1"/>
    </xf>
    <xf numFmtId="0" fontId="18" fillId="2" borderId="66" xfId="0" applyFont="1" applyFill="1" applyBorder="1" applyAlignment="1">
      <alignment horizontal="center" vertical="top" wrapText="1"/>
    </xf>
    <xf numFmtId="0" fontId="5" fillId="2" borderId="66" xfId="0" applyFont="1" applyFill="1" applyBorder="1" applyAlignment="1">
      <alignment horizontal="center" vertical="top"/>
    </xf>
    <xf numFmtId="0" fontId="9" fillId="2" borderId="0" xfId="0" applyFont="1" applyFill="1" applyBorder="1" applyAlignment="1">
      <alignment horizontal="center" wrapText="1"/>
    </xf>
    <xf numFmtId="49" fontId="7" fillId="2" borderId="65" xfId="0" applyNumberFormat="1" applyFont="1" applyFill="1" applyBorder="1" applyAlignment="1">
      <alignment horizontal="center" wrapText="1"/>
    </xf>
    <xf numFmtId="0" fontId="18" fillId="2" borderId="0" xfId="0" applyFont="1" applyFill="1" applyBorder="1" applyAlignment="1">
      <alignment horizontal="center" vertical="top" wrapText="1"/>
    </xf>
    <xf numFmtId="0" fontId="5" fillId="2" borderId="0" xfId="0" applyFont="1" applyFill="1" applyBorder="1" applyAlignment="1">
      <alignment horizontal="center" vertical="top"/>
    </xf>
    <xf numFmtId="0" fontId="18" fillId="2" borderId="0" xfId="0" applyFont="1" applyFill="1" applyBorder="1" applyAlignment="1">
      <alignment horizontal="center" vertical="top"/>
    </xf>
    <xf numFmtId="0" fontId="16" fillId="0" borderId="14" xfId="0" applyFont="1" applyBorder="1" applyAlignment="1">
      <alignment horizontal="center" vertical="center" wrapText="1"/>
    </xf>
    <xf numFmtId="0" fontId="3" fillId="0" borderId="15" xfId="0" applyFont="1" applyBorder="1" applyAlignment="1">
      <alignment horizontal="left" vertical="center" wrapText="1"/>
    </xf>
    <xf numFmtId="1" fontId="16" fillId="0" borderId="50" xfId="0" applyNumberFormat="1" applyFont="1" applyBorder="1" applyAlignment="1">
      <alignment horizontal="center" vertical="center" wrapText="1"/>
    </xf>
    <xf numFmtId="1" fontId="16" fillId="0" borderId="51" xfId="0" applyNumberFormat="1" applyFont="1" applyBorder="1" applyAlignment="1">
      <alignment horizontal="center" vertical="center" wrapText="1"/>
    </xf>
    <xf numFmtId="1" fontId="16" fillId="0" borderId="52" xfId="0" applyNumberFormat="1" applyFont="1" applyBorder="1" applyAlignment="1">
      <alignment horizontal="center" vertical="center" wrapText="1"/>
    </xf>
    <xf numFmtId="0" fontId="3" fillId="0" borderId="49" xfId="0" applyFont="1" applyBorder="1" applyAlignment="1">
      <alignment horizontal="left" vertical="center" wrapText="1"/>
    </xf>
    <xf numFmtId="0" fontId="3" fillId="0" borderId="19" xfId="0" applyFont="1" applyBorder="1" applyAlignment="1">
      <alignment horizontal="left"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7" xfId="0" applyFont="1" applyBorder="1" applyAlignment="1">
      <alignment horizontal="center" vertical="center" wrapText="1"/>
    </xf>
    <xf numFmtId="166" fontId="16" fillId="0" borderId="14" xfId="0" applyNumberFormat="1" applyFont="1" applyBorder="1" applyAlignment="1">
      <alignment horizontal="center" vertical="center" wrapText="1"/>
    </xf>
    <xf numFmtId="1" fontId="16" fillId="0" borderId="10" xfId="0" applyNumberFormat="1" applyFont="1" applyBorder="1" applyAlignment="1">
      <alignment horizontal="center"/>
    </xf>
    <xf numFmtId="1" fontId="16" fillId="0" borderId="30" xfId="0" applyNumberFormat="1" applyFont="1" applyBorder="1" applyAlignment="1">
      <alignment horizontal="center"/>
    </xf>
    <xf numFmtId="0" fontId="21" fillId="0" borderId="10"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4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3"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xf>
    <xf numFmtId="1" fontId="16" fillId="0" borderId="4" xfId="0" applyNumberFormat="1" applyFont="1" applyBorder="1" applyAlignment="1">
      <alignment horizontal="center"/>
    </xf>
    <xf numFmtId="1" fontId="16" fillId="0" borderId="5" xfId="0" applyNumberFormat="1" applyFont="1" applyBorder="1" applyAlignment="1">
      <alignment horizontal="center"/>
    </xf>
    <xf numFmtId="0" fontId="16" fillId="0" borderId="15" xfId="0" applyFont="1" applyBorder="1" applyAlignment="1">
      <alignment horizontal="center" vertical="center" wrapText="1"/>
    </xf>
    <xf numFmtId="0" fontId="16" fillId="0" borderId="19" xfId="0" applyFont="1" applyBorder="1" applyAlignment="1">
      <alignment horizontal="center" vertical="center" wrapText="1"/>
    </xf>
    <xf numFmtId="166" fontId="3" fillId="0" borderId="15" xfId="0" applyNumberFormat="1" applyFont="1" applyBorder="1" applyAlignment="1">
      <alignment horizontal="center" vertical="center" wrapText="1"/>
    </xf>
    <xf numFmtId="166" fontId="3" fillId="0" borderId="19" xfId="0" applyNumberFormat="1" applyFont="1" applyBorder="1" applyAlignment="1">
      <alignment horizontal="center" vertical="center" wrapText="1"/>
    </xf>
    <xf numFmtId="166" fontId="16" fillId="0" borderId="49" xfId="0" applyNumberFormat="1" applyFont="1" applyBorder="1" applyAlignment="1">
      <alignment horizontal="center" vertical="center" wrapText="1"/>
    </xf>
    <xf numFmtId="166" fontId="16" fillId="0" borderId="19" xfId="0" applyNumberFormat="1" applyFont="1" applyBorder="1" applyAlignment="1">
      <alignment horizontal="center" vertical="center" wrapText="1"/>
    </xf>
    <xf numFmtId="0" fontId="3" fillId="0" borderId="0" xfId="0" applyFont="1" applyAlignment="1">
      <alignment horizontal="left"/>
    </xf>
    <xf numFmtId="1" fontId="16" fillId="0" borderId="54" xfId="0" applyNumberFormat="1" applyFont="1" applyBorder="1" applyAlignment="1">
      <alignment horizontal="center"/>
    </xf>
    <xf numFmtId="1" fontId="16" fillId="0" borderId="55" xfId="0" applyNumberFormat="1" applyFont="1" applyBorder="1" applyAlignment="1">
      <alignment horizontal="center"/>
    </xf>
    <xf numFmtId="1" fontId="16" fillId="0" borderId="56" xfId="0" applyNumberFormat="1" applyFont="1" applyBorder="1" applyAlignment="1">
      <alignment horizontal="center"/>
    </xf>
    <xf numFmtId="1" fontId="16" fillId="0" borderId="3" xfId="0" applyNumberFormat="1" applyFont="1" applyBorder="1" applyAlignment="1">
      <alignment horizontal="center"/>
    </xf>
    <xf numFmtId="1" fontId="16" fillId="0" borderId="50" xfId="0" applyNumberFormat="1" applyFont="1" applyBorder="1" applyAlignment="1">
      <alignment horizontal="center"/>
    </xf>
    <xf numFmtId="1" fontId="16" fillId="0" borderId="14" xfId="0" applyNumberFormat="1" applyFont="1" applyBorder="1" applyAlignment="1">
      <alignment horizontal="right"/>
    </xf>
    <xf numFmtId="1" fontId="16" fillId="0" borderId="15" xfId="0" applyNumberFormat="1" applyFont="1" applyBorder="1" applyAlignment="1">
      <alignment horizontal="right"/>
    </xf>
    <xf numFmtId="0" fontId="16" fillId="0" borderId="14" xfId="0" applyFont="1" applyBorder="1" applyAlignment="1">
      <alignment horizontal="left"/>
    </xf>
    <xf numFmtId="0" fontId="16" fillId="0" borderId="53" xfId="0" applyFont="1" applyBorder="1" applyAlignment="1">
      <alignment horizontal="left"/>
    </xf>
    <xf numFmtId="1" fontId="16" fillId="0" borderId="29" xfId="0" applyNumberFormat="1" applyFont="1" applyBorder="1" applyAlignment="1">
      <alignment horizontal="center"/>
    </xf>
    <xf numFmtId="1" fontId="16" fillId="0" borderId="34" xfId="0" applyNumberFormat="1" applyFont="1" applyBorder="1" applyAlignment="1">
      <alignment horizontal="center"/>
    </xf>
    <xf numFmtId="1" fontId="16" fillId="0" borderId="25" xfId="0" applyNumberFormat="1" applyFont="1" applyBorder="1" applyAlignment="1">
      <alignment horizontal="center"/>
    </xf>
    <xf numFmtId="1" fontId="16" fillId="0" borderId="41" xfId="0" applyNumberFormat="1" applyFont="1" applyBorder="1" applyAlignment="1">
      <alignment horizontal="center"/>
    </xf>
    <xf numFmtId="1" fontId="16" fillId="0" borderId="42" xfId="0" applyNumberFormat="1" applyFont="1" applyBorder="1" applyAlignment="1">
      <alignment horizontal="center"/>
    </xf>
    <xf numFmtId="0" fontId="18" fillId="2" borderId="0" xfId="0" applyFont="1" applyFill="1" applyAlignment="1">
      <alignment horizontal="left" vertical="top" wrapText="1"/>
    </xf>
    <xf numFmtId="0" fontId="1" fillId="0" borderId="0" xfId="0" applyFont="1" applyAlignment="1">
      <alignment horizontal="left" wrapText="1"/>
    </xf>
    <xf numFmtId="0" fontId="2" fillId="2" borderId="0" xfId="0" applyFont="1" applyFill="1" applyAlignment="1">
      <alignment horizontal="left" vertical="top" wrapText="1"/>
    </xf>
    <xf numFmtId="0" fontId="14" fillId="0" borderId="0" xfId="0" applyFont="1" applyAlignment="1">
      <alignment horizontal="center" wrapText="1"/>
    </xf>
    <xf numFmtId="0" fontId="16" fillId="0" borderId="49" xfId="0" applyFont="1" applyBorder="1" applyAlignment="1">
      <alignment horizontal="center" vertical="center" wrapText="1"/>
    </xf>
    <xf numFmtId="0" fontId="16" fillId="0" borderId="0" xfId="0" applyFont="1" applyAlignment="1">
      <alignment horizontal="left" wrapText="1"/>
    </xf>
    <xf numFmtId="0" fontId="16" fillId="0" borderId="0" xfId="0" applyFont="1" applyAlignment="1">
      <alignment horizontal="left" vertical="top"/>
    </xf>
    <xf numFmtId="0" fontId="3" fillId="0" borderId="0" xfId="0" applyFont="1" applyAlignment="1">
      <alignment horizontal="left" wrapText="1"/>
    </xf>
    <xf numFmtId="0" fontId="16" fillId="0" borderId="0" xfId="0" applyFont="1" applyAlignment="1">
      <alignment horizontal="left"/>
    </xf>
    <xf numFmtId="0" fontId="3" fillId="0" borderId="1" xfId="0" applyFont="1" applyBorder="1" applyAlignment="1">
      <alignment horizontal="left" wrapText="1"/>
    </xf>
    <xf numFmtId="0" fontId="16" fillId="0" borderId="13" xfId="0" applyFont="1" applyBorder="1" applyAlignment="1">
      <alignment horizontal="center"/>
    </xf>
    <xf numFmtId="166" fontId="16" fillId="0" borderId="62" xfId="0" applyNumberFormat="1" applyFont="1" applyBorder="1" applyAlignment="1">
      <alignment horizontal="center" vertical="center"/>
    </xf>
    <xf numFmtId="166" fontId="16" fillId="0" borderId="63" xfId="0" applyNumberFormat="1" applyFont="1" applyBorder="1" applyAlignment="1">
      <alignment horizontal="center" vertical="center"/>
    </xf>
    <xf numFmtId="166" fontId="16" fillId="0" borderId="64" xfId="0" applyNumberFormat="1" applyFont="1" applyBorder="1" applyAlignment="1">
      <alignment horizontal="center" vertical="center"/>
    </xf>
    <xf numFmtId="0" fontId="18" fillId="2" borderId="2" xfId="0" applyFont="1" applyFill="1" applyBorder="1" applyAlignment="1">
      <alignment horizontal="center" vertical="top" wrapText="1"/>
    </xf>
    <xf numFmtId="0" fontId="10" fillId="0" borderId="0" xfId="0" applyFont="1" applyAlignment="1">
      <alignment horizontal="left" wrapText="1"/>
    </xf>
    <xf numFmtId="0" fontId="10" fillId="0" borderId="0" xfId="0" applyFont="1" applyAlignment="1">
      <alignment horizontal="center"/>
    </xf>
    <xf numFmtId="0" fontId="3" fillId="0" borderId="2" xfId="0" applyFont="1" applyBorder="1" applyAlignment="1">
      <alignment horizontal="center" vertical="top"/>
    </xf>
    <xf numFmtId="166" fontId="3" fillId="0" borderId="14" xfId="0" applyNumberFormat="1" applyFont="1" applyBorder="1" applyAlignment="1">
      <alignment horizontal="center" vertical="center" wrapText="1"/>
    </xf>
    <xf numFmtId="165" fontId="3" fillId="0" borderId="14" xfId="0" applyNumberFormat="1" applyFont="1" applyBorder="1" applyAlignment="1">
      <alignment horizontal="center" vertical="center" wrapText="1"/>
    </xf>
    <xf numFmtId="1" fontId="3" fillId="0" borderId="14" xfId="0" applyNumberFormat="1" applyFont="1" applyBorder="1" applyAlignment="1">
      <alignment horizontal="center" vertical="center" wrapText="1"/>
    </xf>
    <xf numFmtId="0" fontId="7" fillId="0" borderId="0" xfId="0" applyFont="1" applyAlignment="1">
      <alignment horizontal="center"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Q81"/>
  <sheetViews>
    <sheetView tabSelected="1" workbookViewId="0">
      <selection activeCell="M12" sqref="M12"/>
    </sheetView>
  </sheetViews>
  <sheetFormatPr defaultColWidth="10.5" defaultRowHeight="11.45" customHeight="1" x14ac:dyDescent="0.2"/>
  <cols>
    <col min="1" max="1" width="3.5" style="1" customWidth="1"/>
    <col min="2" max="2" width="5.6640625" style="1" customWidth="1"/>
    <col min="3" max="3" width="11.5" style="1" customWidth="1"/>
    <col min="4" max="17" width="11.6640625" style="1" customWidth="1"/>
  </cols>
  <sheetData>
    <row r="1" spans="1:17" s="1" customFormat="1" ht="2.25" customHeight="1" x14ac:dyDescent="0.2">
      <c r="A1" s="33"/>
      <c r="B1" s="33"/>
      <c r="C1" s="33"/>
      <c r="D1" s="33"/>
      <c r="E1" s="33"/>
      <c r="F1" s="33"/>
      <c r="G1" s="33"/>
      <c r="H1" s="33"/>
      <c r="I1" s="33"/>
      <c r="J1" s="33"/>
      <c r="K1" s="33"/>
      <c r="L1" s="33"/>
      <c r="M1" s="33"/>
      <c r="N1" s="33"/>
      <c r="O1" s="33"/>
      <c r="P1" s="33"/>
      <c r="Q1" s="33"/>
    </row>
    <row r="2" spans="1:17" s="1" customFormat="1" ht="17.25" customHeight="1" x14ac:dyDescent="0.2">
      <c r="A2" s="47"/>
      <c r="B2" s="47"/>
      <c r="C2" s="47"/>
      <c r="D2" s="47"/>
      <c r="E2" s="47"/>
      <c r="F2" s="47"/>
      <c r="G2" s="47"/>
      <c r="H2" s="47"/>
      <c r="I2" s="47"/>
      <c r="J2" s="47"/>
      <c r="K2" s="47"/>
      <c r="L2" s="47"/>
      <c r="M2" s="47"/>
      <c r="N2" s="47"/>
      <c r="O2" s="187" t="s">
        <v>80</v>
      </c>
      <c r="P2" s="187"/>
      <c r="Q2" s="187"/>
    </row>
    <row r="3" spans="1:17" ht="8.25" customHeight="1" x14ac:dyDescent="0.2">
      <c r="A3" s="47"/>
      <c r="B3" s="47"/>
      <c r="C3" s="47"/>
      <c r="D3" s="47"/>
      <c r="E3" s="47"/>
      <c r="F3" s="47"/>
      <c r="G3" s="47"/>
      <c r="H3" s="47"/>
      <c r="I3" s="47"/>
      <c r="J3" s="47"/>
      <c r="K3" s="47"/>
      <c r="L3" s="47"/>
      <c r="M3" s="47"/>
      <c r="N3" s="47"/>
      <c r="O3" s="187"/>
      <c r="P3" s="187"/>
      <c r="Q3" s="187"/>
    </row>
    <row r="4" spans="1:17" ht="12.75" customHeight="1" x14ac:dyDescent="0.2">
      <c r="A4" s="47"/>
      <c r="B4" s="47"/>
      <c r="C4" s="47"/>
      <c r="D4" s="47"/>
      <c r="E4" s="47"/>
      <c r="F4" s="47"/>
      <c r="G4" s="47"/>
      <c r="H4" s="47"/>
      <c r="I4" s="47"/>
      <c r="J4" s="47"/>
      <c r="K4" s="47"/>
      <c r="L4" s="47"/>
      <c r="M4" s="47"/>
      <c r="N4" s="47"/>
      <c r="O4" s="187"/>
      <c r="P4" s="187"/>
      <c r="Q4" s="187"/>
    </row>
    <row r="5" spans="1:17" ht="33.75" customHeight="1" x14ac:dyDescent="0.2">
      <c r="A5" s="47"/>
      <c r="B5" s="47"/>
      <c r="C5" s="47"/>
      <c r="D5" s="47"/>
      <c r="E5" s="47"/>
      <c r="F5" s="47"/>
      <c r="G5" s="47"/>
      <c r="H5" s="47"/>
      <c r="I5" s="47"/>
      <c r="J5" s="47"/>
      <c r="K5" s="47"/>
      <c r="L5" s="47"/>
      <c r="M5" s="47"/>
      <c r="N5" s="47"/>
      <c r="O5" s="187"/>
      <c r="P5" s="187"/>
      <c r="Q5" s="187"/>
    </row>
    <row r="6" spans="1:17" ht="11.25" customHeight="1" x14ac:dyDescent="0.2">
      <c r="A6" s="47"/>
      <c r="B6" s="47"/>
      <c r="C6" s="47"/>
      <c r="D6" s="47"/>
      <c r="E6" s="47"/>
      <c r="F6" s="47"/>
      <c r="G6" s="47"/>
      <c r="H6" s="47"/>
      <c r="I6" s="47"/>
      <c r="J6" s="47"/>
      <c r="K6" s="47"/>
      <c r="L6" s="47"/>
      <c r="M6" s="47"/>
      <c r="N6" s="47"/>
      <c r="O6" s="187"/>
      <c r="P6" s="187"/>
      <c r="Q6" s="187"/>
    </row>
    <row r="7" spans="1:17" ht="15.95" customHeight="1" x14ac:dyDescent="0.2">
      <c r="A7" s="47"/>
      <c r="B7" s="47"/>
      <c r="C7" s="47"/>
      <c r="D7" s="47"/>
      <c r="E7" s="47"/>
      <c r="F7" s="47"/>
      <c r="G7" s="47"/>
      <c r="H7" s="47"/>
      <c r="I7" s="47"/>
      <c r="J7" s="47"/>
      <c r="K7" s="47"/>
      <c r="L7" s="47"/>
      <c r="M7" s="2" t="s">
        <v>0</v>
      </c>
      <c r="N7" s="47"/>
      <c r="O7" s="47"/>
      <c r="P7" s="47"/>
      <c r="Q7" s="47"/>
    </row>
    <row r="8" spans="1:17" ht="11.45" customHeight="1" x14ac:dyDescent="0.2">
      <c r="A8" s="47"/>
      <c r="B8" s="47"/>
      <c r="C8" s="47"/>
      <c r="D8" s="47"/>
      <c r="E8" s="47"/>
      <c r="F8" s="47"/>
      <c r="G8" s="47"/>
      <c r="H8" s="47"/>
      <c r="I8" s="47"/>
      <c r="J8" s="47"/>
      <c r="K8" s="47"/>
      <c r="L8" s="47"/>
      <c r="M8" s="47"/>
      <c r="N8" s="47"/>
      <c r="O8" s="47"/>
      <c r="P8" s="47"/>
      <c r="Q8" s="47"/>
    </row>
    <row r="9" spans="1:17" ht="15.75" customHeight="1" x14ac:dyDescent="0.2">
      <c r="A9" s="47"/>
      <c r="B9" s="47"/>
      <c r="C9" s="47"/>
      <c r="D9" s="47"/>
      <c r="E9" s="47"/>
      <c r="F9" s="47"/>
      <c r="G9" s="47"/>
      <c r="H9" s="47"/>
      <c r="I9" s="47"/>
      <c r="J9" s="47"/>
      <c r="K9" s="47"/>
      <c r="L9" s="47"/>
      <c r="M9" s="188" t="s">
        <v>29</v>
      </c>
      <c r="N9" s="188"/>
      <c r="O9" s="188"/>
      <c r="P9" s="188"/>
      <c r="Q9" s="188"/>
    </row>
    <row r="10" spans="1:17" ht="11.25" hidden="1" customHeight="1" x14ac:dyDescent="0.2">
      <c r="A10" s="47"/>
      <c r="B10" s="47"/>
      <c r="C10" s="47"/>
      <c r="D10" s="47"/>
      <c r="E10" s="47"/>
      <c r="F10" s="47"/>
      <c r="G10" s="47"/>
      <c r="H10" s="47"/>
      <c r="I10" s="47"/>
      <c r="J10" s="47"/>
      <c r="K10" s="47"/>
      <c r="L10" s="47"/>
      <c r="M10" s="189" t="s">
        <v>65</v>
      </c>
      <c r="N10" s="189"/>
      <c r="O10" s="189"/>
      <c r="P10" s="189"/>
      <c r="Q10" s="189"/>
    </row>
    <row r="11" spans="1:17" ht="23.25" customHeight="1" x14ac:dyDescent="0.2">
      <c r="A11" s="47"/>
      <c r="B11" s="47"/>
      <c r="C11" s="47"/>
      <c r="D11" s="47"/>
      <c r="E11" s="47"/>
      <c r="F11" s="47"/>
      <c r="G11" s="47"/>
      <c r="H11" s="47"/>
      <c r="I11" s="47"/>
      <c r="J11" s="47"/>
      <c r="K11" s="47"/>
      <c r="L11" s="47"/>
      <c r="M11" s="117" t="s">
        <v>65</v>
      </c>
      <c r="N11" s="117"/>
      <c r="O11" s="117"/>
      <c r="P11" s="117"/>
      <c r="Q11" s="117"/>
    </row>
    <row r="12" spans="1:17" ht="11.1" customHeight="1" x14ac:dyDescent="0.2">
      <c r="A12" s="47"/>
      <c r="B12" s="47"/>
      <c r="C12" s="47"/>
      <c r="D12" s="47"/>
      <c r="E12" s="47"/>
      <c r="F12" s="47"/>
      <c r="G12" s="47"/>
      <c r="H12" s="47"/>
      <c r="I12" s="47"/>
      <c r="J12" s="47"/>
      <c r="K12" s="47"/>
      <c r="L12" s="47"/>
      <c r="M12" s="34" t="s">
        <v>108</v>
      </c>
      <c r="N12" s="34"/>
      <c r="O12" s="34"/>
      <c r="P12" s="34"/>
      <c r="Q12" s="34"/>
    </row>
    <row r="13" spans="1:17" ht="11.25" customHeight="1" x14ac:dyDescent="0.2">
      <c r="A13" s="47"/>
      <c r="B13" s="47"/>
      <c r="C13" s="47"/>
      <c r="D13" s="47"/>
      <c r="E13" s="47"/>
      <c r="F13" s="47"/>
      <c r="G13" s="47"/>
      <c r="H13" s="47"/>
      <c r="I13" s="47"/>
      <c r="J13" s="47"/>
      <c r="K13" s="47"/>
      <c r="L13" s="47"/>
      <c r="M13" s="47"/>
      <c r="N13" s="47"/>
      <c r="O13" s="47"/>
      <c r="P13" s="47"/>
      <c r="Q13" s="47"/>
    </row>
    <row r="14" spans="1:17" ht="13.5" customHeight="1" x14ac:dyDescent="0.25">
      <c r="A14" s="190" t="s">
        <v>1</v>
      </c>
      <c r="B14" s="190"/>
      <c r="C14" s="190"/>
      <c r="D14" s="190"/>
      <c r="E14" s="190"/>
      <c r="F14" s="190"/>
      <c r="G14" s="190"/>
      <c r="H14" s="190"/>
      <c r="I14" s="190"/>
      <c r="J14" s="190"/>
      <c r="K14" s="190"/>
      <c r="L14" s="190"/>
      <c r="M14" s="190"/>
      <c r="N14" s="190"/>
      <c r="O14" s="190"/>
      <c r="P14" s="190"/>
      <c r="Q14" s="190"/>
    </row>
    <row r="15" spans="1:17" ht="18" customHeight="1" x14ac:dyDescent="0.2">
      <c r="A15" s="118" t="s">
        <v>94</v>
      </c>
      <c r="B15" s="118"/>
      <c r="C15" s="118"/>
      <c r="D15" s="118"/>
      <c r="E15" s="118"/>
      <c r="F15" s="118"/>
      <c r="G15" s="118"/>
      <c r="H15" s="118"/>
      <c r="I15" s="118"/>
      <c r="J15" s="118"/>
      <c r="K15" s="118"/>
      <c r="L15" s="118"/>
      <c r="M15" s="118"/>
      <c r="N15" s="118"/>
      <c r="O15" s="118"/>
      <c r="P15" s="118"/>
      <c r="Q15" s="118"/>
    </row>
    <row r="16" spans="1:17" ht="15" customHeight="1" x14ac:dyDescent="0.2">
      <c r="A16" s="47"/>
      <c r="B16" s="47"/>
      <c r="C16" s="47"/>
      <c r="D16" s="47"/>
      <c r="E16" s="47"/>
      <c r="F16" s="47"/>
      <c r="G16" s="47"/>
      <c r="H16" s="47"/>
      <c r="I16" s="47"/>
      <c r="J16" s="47"/>
      <c r="K16" s="47"/>
      <c r="L16" s="47"/>
      <c r="M16" s="47"/>
      <c r="N16" s="47"/>
      <c r="O16" s="47"/>
      <c r="P16" s="47"/>
      <c r="Q16" s="47"/>
    </row>
    <row r="17" spans="1:17" ht="11.1" customHeight="1" x14ac:dyDescent="0.2">
      <c r="A17" s="47"/>
      <c r="B17" s="47"/>
      <c r="C17" s="47"/>
      <c r="D17" s="47"/>
      <c r="E17" s="47"/>
      <c r="F17" s="47"/>
      <c r="G17" s="47"/>
      <c r="H17" s="47"/>
      <c r="I17" s="47"/>
      <c r="J17" s="47"/>
      <c r="K17" s="47"/>
      <c r="L17" s="47"/>
      <c r="M17" s="47"/>
      <c r="N17" s="47"/>
      <c r="O17" s="35"/>
      <c r="P17" s="35"/>
      <c r="Q17" s="47"/>
    </row>
    <row r="18" spans="1:17" ht="11.1" customHeight="1" x14ac:dyDescent="0.2">
      <c r="A18" s="48" t="s">
        <v>2</v>
      </c>
      <c r="B18" s="119">
        <v>1500000</v>
      </c>
      <c r="C18" s="119"/>
      <c r="D18" s="119"/>
      <c r="E18" s="34"/>
      <c r="F18" s="120" t="s">
        <v>28</v>
      </c>
      <c r="G18" s="120"/>
      <c r="H18" s="120"/>
      <c r="I18" s="120"/>
      <c r="J18" s="120"/>
      <c r="K18" s="120"/>
      <c r="L18" s="120"/>
      <c r="M18" s="120"/>
      <c r="N18" s="34"/>
      <c r="O18" s="124" t="s">
        <v>66</v>
      </c>
      <c r="P18" s="124"/>
      <c r="Q18" s="49"/>
    </row>
    <row r="19" spans="1:17" ht="32.25" customHeight="1" x14ac:dyDescent="0.2">
      <c r="A19" s="47"/>
      <c r="B19" s="125" t="s">
        <v>67</v>
      </c>
      <c r="C19" s="125"/>
      <c r="D19" s="125"/>
      <c r="E19" s="36"/>
      <c r="F19" s="126" t="s">
        <v>68</v>
      </c>
      <c r="G19" s="126"/>
      <c r="H19" s="126"/>
      <c r="I19" s="126"/>
      <c r="J19" s="126"/>
      <c r="K19" s="126"/>
      <c r="L19" s="126"/>
      <c r="M19" s="126"/>
      <c r="N19" s="34"/>
      <c r="O19" s="127" t="s">
        <v>69</v>
      </c>
      <c r="P19" s="127"/>
      <c r="Q19" s="50"/>
    </row>
    <row r="20" spans="1:17" ht="11.1" customHeight="1" x14ac:dyDescent="0.2">
      <c r="A20" s="47"/>
      <c r="B20" s="34"/>
      <c r="C20" s="34"/>
      <c r="D20" s="34"/>
      <c r="E20" s="34"/>
      <c r="F20" s="34"/>
      <c r="G20" s="34"/>
      <c r="H20" s="34"/>
      <c r="I20" s="34"/>
      <c r="J20" s="34"/>
      <c r="K20" s="34"/>
      <c r="L20" s="34"/>
      <c r="M20" s="34"/>
      <c r="N20" s="34"/>
      <c r="O20" s="34"/>
      <c r="P20" s="34"/>
      <c r="Q20" s="37"/>
    </row>
    <row r="21" spans="1:17" ht="11.1" customHeight="1" x14ac:dyDescent="0.2">
      <c r="A21" s="48" t="s">
        <v>3</v>
      </c>
      <c r="B21" s="119">
        <v>1510000</v>
      </c>
      <c r="C21" s="119"/>
      <c r="D21" s="119"/>
      <c r="E21" s="34"/>
      <c r="F21" s="120" t="s">
        <v>28</v>
      </c>
      <c r="G21" s="120"/>
      <c r="H21" s="120"/>
      <c r="I21" s="120"/>
      <c r="J21" s="120"/>
      <c r="K21" s="120"/>
      <c r="L21" s="120"/>
      <c r="M21" s="120"/>
      <c r="N21" s="38"/>
      <c r="O21" s="124" t="s">
        <v>66</v>
      </c>
      <c r="P21" s="124"/>
      <c r="Q21" s="38"/>
    </row>
    <row r="22" spans="1:17" ht="32.25" customHeight="1" x14ac:dyDescent="0.2">
      <c r="A22" s="47"/>
      <c r="B22" s="121" t="s">
        <v>67</v>
      </c>
      <c r="C22" s="121"/>
      <c r="D22" s="121"/>
      <c r="E22" s="36"/>
      <c r="F22" s="122" t="s">
        <v>4</v>
      </c>
      <c r="G22" s="122"/>
      <c r="H22" s="122"/>
      <c r="I22" s="122"/>
      <c r="J22" s="122"/>
      <c r="K22" s="122"/>
      <c r="L22" s="122"/>
      <c r="M22" s="122"/>
      <c r="N22" s="36"/>
      <c r="O22" s="127" t="s">
        <v>69</v>
      </c>
      <c r="P22" s="127"/>
      <c r="Q22" s="50"/>
    </row>
    <row r="23" spans="1:17" ht="11.1" customHeight="1" x14ac:dyDescent="0.2">
      <c r="A23" s="47"/>
      <c r="B23" s="34"/>
      <c r="C23" s="34"/>
      <c r="D23" s="34"/>
      <c r="E23" s="34"/>
      <c r="F23" s="34"/>
      <c r="G23" s="34"/>
      <c r="H23" s="34"/>
      <c r="I23" s="34"/>
      <c r="J23" s="34"/>
      <c r="K23" s="34"/>
      <c r="L23" s="34"/>
      <c r="M23" s="34"/>
      <c r="N23" s="34"/>
      <c r="O23" s="34"/>
      <c r="P23" s="34"/>
      <c r="Q23" s="37"/>
    </row>
    <row r="24" spans="1:17" ht="26.25" customHeight="1" x14ac:dyDescent="0.2">
      <c r="A24" s="61" t="s">
        <v>5</v>
      </c>
      <c r="B24" s="123">
        <v>1517340</v>
      </c>
      <c r="C24" s="123"/>
      <c r="D24" s="119">
        <v>7340</v>
      </c>
      <c r="E24" s="119"/>
      <c r="F24" s="39"/>
      <c r="G24" s="123" t="s">
        <v>36</v>
      </c>
      <c r="H24" s="123"/>
      <c r="I24" s="37"/>
      <c r="J24" s="120" t="s">
        <v>59</v>
      </c>
      <c r="K24" s="120"/>
      <c r="L24" s="120"/>
      <c r="M24" s="120"/>
      <c r="N24" s="38"/>
      <c r="O24" s="124" t="s">
        <v>70</v>
      </c>
      <c r="P24" s="124"/>
      <c r="Q24" s="38"/>
    </row>
    <row r="25" spans="1:17" ht="46.5" customHeight="1" x14ac:dyDescent="0.2">
      <c r="A25" s="58"/>
      <c r="B25" s="201" t="s">
        <v>67</v>
      </c>
      <c r="C25" s="201"/>
      <c r="D25" s="125" t="s">
        <v>71</v>
      </c>
      <c r="E25" s="125"/>
      <c r="F25" s="36"/>
      <c r="G25" s="121" t="s">
        <v>72</v>
      </c>
      <c r="H25" s="121"/>
      <c r="I25" s="34"/>
      <c r="J25" s="121" t="s">
        <v>73</v>
      </c>
      <c r="K25" s="121"/>
      <c r="L25" s="121"/>
      <c r="M25" s="121"/>
      <c r="N25" s="36"/>
      <c r="O25" s="125" t="s">
        <v>74</v>
      </c>
      <c r="P25" s="125"/>
      <c r="Q25" s="50"/>
    </row>
    <row r="26" spans="1:17" ht="11.1" customHeight="1" x14ac:dyDescent="0.2">
      <c r="A26" s="62"/>
      <c r="B26" s="40"/>
      <c r="C26" s="40"/>
      <c r="D26" s="62"/>
      <c r="E26" s="41"/>
      <c r="F26" s="41"/>
      <c r="G26" s="62"/>
      <c r="H26" s="41"/>
      <c r="I26" s="41"/>
      <c r="J26" s="41"/>
      <c r="K26" s="41"/>
      <c r="L26" s="41"/>
      <c r="M26" s="41"/>
      <c r="N26" s="41"/>
      <c r="O26" s="41"/>
      <c r="P26" s="41"/>
      <c r="Q26" s="41"/>
    </row>
    <row r="27" spans="1:17" ht="11.1" customHeight="1" x14ac:dyDescent="0.2">
      <c r="A27" s="64" t="s">
        <v>6</v>
      </c>
      <c r="B27" s="192" t="s">
        <v>105</v>
      </c>
      <c r="C27" s="192"/>
      <c r="D27" s="192"/>
      <c r="E27" s="192"/>
      <c r="F27" s="192"/>
      <c r="G27" s="192"/>
      <c r="H27" s="192"/>
      <c r="I27" s="192"/>
      <c r="J27" s="192"/>
      <c r="K27" s="192"/>
      <c r="L27" s="192"/>
      <c r="M27" s="192"/>
      <c r="N27" s="192"/>
      <c r="O27" s="192"/>
      <c r="P27" s="192"/>
      <c r="Q27" s="192"/>
    </row>
    <row r="28" spans="1:17" ht="11.25" customHeight="1" x14ac:dyDescent="0.2">
      <c r="A28" s="62"/>
      <c r="B28" s="62"/>
      <c r="C28" s="62"/>
      <c r="D28" s="62"/>
      <c r="E28" s="62"/>
      <c r="F28" s="62"/>
      <c r="G28" s="62"/>
      <c r="H28" s="62"/>
      <c r="I28" s="62"/>
      <c r="J28" s="62"/>
      <c r="K28" s="62"/>
      <c r="L28" s="62"/>
      <c r="M28" s="62"/>
      <c r="N28" s="62"/>
      <c r="O28" s="62"/>
      <c r="P28" s="62"/>
      <c r="Q28" s="62"/>
    </row>
    <row r="29" spans="1:17" ht="16.5" customHeight="1" x14ac:dyDescent="0.2">
      <c r="A29" s="63" t="s">
        <v>7</v>
      </c>
      <c r="B29" s="193" t="s">
        <v>8</v>
      </c>
      <c r="C29" s="193"/>
      <c r="D29" s="193"/>
      <c r="E29" s="193"/>
      <c r="F29" s="193"/>
      <c r="G29" s="193"/>
      <c r="H29" s="193"/>
      <c r="I29" s="193"/>
      <c r="J29" s="193"/>
      <c r="K29" s="193"/>
      <c r="L29" s="193"/>
      <c r="M29" s="193"/>
      <c r="N29" s="193"/>
      <c r="O29" s="193"/>
      <c r="P29" s="193"/>
      <c r="Q29" s="193"/>
    </row>
    <row r="30" spans="1:17" ht="101.25" customHeight="1" x14ac:dyDescent="0.2">
      <c r="A30" s="62"/>
      <c r="B30" s="194" t="s">
        <v>97</v>
      </c>
      <c r="C30" s="194"/>
      <c r="D30" s="194"/>
      <c r="E30" s="194"/>
      <c r="F30" s="194"/>
      <c r="G30" s="194"/>
      <c r="H30" s="194"/>
      <c r="I30" s="194"/>
      <c r="J30" s="194"/>
      <c r="K30" s="194"/>
      <c r="L30" s="194"/>
      <c r="M30" s="194"/>
      <c r="N30" s="194"/>
      <c r="O30" s="194"/>
      <c r="P30" s="194"/>
      <c r="Q30" s="194"/>
    </row>
    <row r="31" spans="1:17" ht="10.5" customHeight="1" x14ac:dyDescent="0.2">
      <c r="A31" s="62"/>
      <c r="B31" s="62"/>
      <c r="C31" s="62"/>
      <c r="D31" s="62"/>
      <c r="E31" s="62"/>
      <c r="F31" s="62"/>
      <c r="G31" s="62"/>
      <c r="H31" s="62"/>
      <c r="I31" s="62"/>
      <c r="J31" s="62"/>
      <c r="K31" s="62"/>
      <c r="L31" s="62"/>
      <c r="M31" s="62"/>
      <c r="N31" s="62"/>
      <c r="O31" s="62"/>
      <c r="P31" s="62"/>
      <c r="Q31" s="62"/>
    </row>
    <row r="32" spans="1:17" ht="14.25" customHeight="1" x14ac:dyDescent="0.2">
      <c r="A32" s="64" t="s">
        <v>9</v>
      </c>
      <c r="B32" s="195" t="s">
        <v>49</v>
      </c>
      <c r="C32" s="195"/>
      <c r="D32" s="195"/>
      <c r="E32" s="195"/>
      <c r="F32" s="195"/>
      <c r="G32" s="195"/>
      <c r="H32" s="195"/>
      <c r="I32" s="195"/>
      <c r="J32" s="195"/>
      <c r="K32" s="195"/>
      <c r="L32" s="195"/>
      <c r="M32" s="195"/>
      <c r="N32" s="195"/>
      <c r="O32" s="195"/>
      <c r="P32" s="195"/>
      <c r="Q32" s="195"/>
    </row>
    <row r="33" spans="1:17" ht="10.5" customHeight="1" x14ac:dyDescent="0.2">
      <c r="A33" s="64"/>
      <c r="B33" s="64"/>
      <c r="C33" s="64"/>
      <c r="D33" s="64"/>
      <c r="E33" s="64"/>
      <c r="F33" s="64"/>
      <c r="G33" s="64"/>
      <c r="H33" s="64"/>
      <c r="I33" s="64"/>
      <c r="J33" s="64"/>
      <c r="K33" s="64"/>
      <c r="L33" s="64"/>
      <c r="M33" s="64"/>
      <c r="N33" s="64"/>
      <c r="O33" s="64"/>
      <c r="P33" s="64"/>
      <c r="Q33" s="64"/>
    </row>
    <row r="34" spans="1:17" ht="10.5" customHeight="1" x14ac:dyDescent="0.2">
      <c r="A34" s="67" t="s">
        <v>50</v>
      </c>
      <c r="B34" s="67"/>
      <c r="C34" s="67" t="s">
        <v>51</v>
      </c>
      <c r="D34" s="67"/>
      <c r="E34" s="67"/>
      <c r="F34" s="67"/>
      <c r="G34" s="67"/>
      <c r="H34" s="67"/>
      <c r="I34" s="67"/>
      <c r="J34" s="67"/>
      <c r="K34" s="67"/>
      <c r="L34" s="67"/>
      <c r="M34" s="67"/>
      <c r="N34" s="67"/>
      <c r="O34" s="67"/>
      <c r="P34" s="67"/>
      <c r="Q34" s="67"/>
    </row>
    <row r="35" spans="1:17" ht="10.5" customHeight="1" x14ac:dyDescent="0.2">
      <c r="A35" s="67">
        <v>1</v>
      </c>
      <c r="B35" s="67"/>
      <c r="C35" s="67" t="s">
        <v>83</v>
      </c>
      <c r="D35" s="67"/>
      <c r="E35" s="67"/>
      <c r="F35" s="67"/>
      <c r="G35" s="67"/>
      <c r="H35" s="67"/>
      <c r="I35" s="67"/>
      <c r="J35" s="67"/>
      <c r="K35" s="67"/>
      <c r="L35" s="67"/>
      <c r="M35" s="67"/>
      <c r="N35" s="67"/>
      <c r="O35" s="67"/>
      <c r="P35" s="67"/>
      <c r="Q35" s="67"/>
    </row>
    <row r="36" spans="1:17" ht="10.5" customHeight="1" x14ac:dyDescent="0.2">
      <c r="A36" s="74"/>
      <c r="B36" s="74"/>
      <c r="C36" s="74"/>
      <c r="D36" s="74"/>
      <c r="E36" s="74"/>
      <c r="F36" s="74"/>
      <c r="G36" s="74"/>
      <c r="H36" s="74"/>
      <c r="I36" s="74"/>
      <c r="J36" s="74"/>
      <c r="K36" s="74"/>
      <c r="L36" s="74"/>
      <c r="M36" s="74"/>
      <c r="N36" s="74"/>
      <c r="O36" s="74"/>
      <c r="P36" s="74"/>
      <c r="Q36" s="74"/>
    </row>
    <row r="37" spans="1:17" ht="9.75" customHeight="1" x14ac:dyDescent="0.2">
      <c r="A37" s="62"/>
      <c r="B37" s="62"/>
      <c r="C37" s="62"/>
      <c r="D37" s="62"/>
      <c r="E37" s="62"/>
      <c r="F37" s="62"/>
      <c r="G37" s="62"/>
      <c r="H37" s="62"/>
      <c r="I37" s="62"/>
      <c r="J37" s="62"/>
      <c r="K37" s="62"/>
      <c r="L37" s="62"/>
      <c r="M37" s="62"/>
      <c r="N37" s="62"/>
      <c r="O37" s="62"/>
      <c r="P37" s="62"/>
      <c r="Q37" s="62"/>
    </row>
    <row r="38" spans="1:17" ht="12.75" customHeight="1" x14ac:dyDescent="0.2">
      <c r="A38" s="64" t="s">
        <v>12</v>
      </c>
      <c r="B38" s="195" t="s">
        <v>10</v>
      </c>
      <c r="C38" s="195"/>
      <c r="D38" s="195"/>
      <c r="E38" s="195"/>
      <c r="F38" s="195"/>
      <c r="G38" s="195"/>
      <c r="H38" s="195"/>
      <c r="I38" s="195"/>
      <c r="J38" s="195"/>
      <c r="K38" s="195"/>
      <c r="L38" s="195"/>
      <c r="M38" s="195"/>
      <c r="N38" s="195"/>
      <c r="O38" s="195"/>
      <c r="P38" s="195"/>
      <c r="Q38" s="195"/>
    </row>
    <row r="39" spans="1:17" ht="21.75" customHeight="1" x14ac:dyDescent="0.2">
      <c r="A39" s="65"/>
      <c r="B39" s="196" t="s">
        <v>11</v>
      </c>
      <c r="C39" s="196"/>
      <c r="D39" s="196"/>
      <c r="E39" s="196"/>
      <c r="F39" s="196"/>
      <c r="G39" s="196"/>
      <c r="H39" s="196"/>
      <c r="I39" s="196"/>
      <c r="J39" s="196"/>
      <c r="K39" s="196"/>
      <c r="L39" s="196"/>
      <c r="M39" s="196"/>
      <c r="N39" s="196"/>
      <c r="O39" s="196"/>
      <c r="P39" s="196"/>
      <c r="Q39" s="196"/>
    </row>
    <row r="40" spans="1:17" ht="11.25" customHeight="1" x14ac:dyDescent="0.2">
      <c r="A40" s="62"/>
      <c r="B40" s="62"/>
      <c r="C40" s="62"/>
      <c r="D40" s="62"/>
      <c r="E40" s="62"/>
      <c r="F40" s="62"/>
      <c r="G40" s="62"/>
      <c r="H40" s="62"/>
      <c r="I40" s="62"/>
      <c r="J40" s="62"/>
      <c r="K40" s="62"/>
      <c r="L40" s="62"/>
      <c r="M40" s="62"/>
      <c r="N40" s="62"/>
      <c r="O40" s="62"/>
      <c r="P40" s="62"/>
      <c r="Q40" s="62"/>
    </row>
    <row r="41" spans="1:17" ht="15.75" customHeight="1" thickBot="1" x14ac:dyDescent="0.25">
      <c r="A41" s="64" t="s">
        <v>52</v>
      </c>
      <c r="B41" s="64" t="s">
        <v>48</v>
      </c>
      <c r="C41" s="62"/>
      <c r="D41" s="62"/>
      <c r="E41" s="62"/>
      <c r="F41" s="62"/>
      <c r="G41" s="62"/>
      <c r="H41" s="62"/>
      <c r="I41" s="62"/>
      <c r="J41" s="62"/>
      <c r="K41" s="62"/>
      <c r="L41" s="62"/>
      <c r="M41" s="62"/>
      <c r="N41" s="62"/>
      <c r="O41" s="62"/>
      <c r="P41" s="62"/>
      <c r="Q41" s="62"/>
    </row>
    <row r="42" spans="1:17" ht="11.1" customHeight="1" x14ac:dyDescent="0.2">
      <c r="A42" s="95" t="s">
        <v>13</v>
      </c>
      <c r="B42" s="96"/>
      <c r="C42" s="96"/>
      <c r="D42" s="97"/>
      <c r="E42" s="197" t="s">
        <v>14</v>
      </c>
      <c r="F42" s="197"/>
      <c r="G42" s="197"/>
      <c r="H42" s="197"/>
      <c r="I42" s="197"/>
      <c r="J42" s="197"/>
      <c r="K42" s="197"/>
      <c r="L42" s="197"/>
      <c r="M42" s="197"/>
      <c r="N42" s="197"/>
      <c r="O42" s="197"/>
      <c r="P42" s="197"/>
      <c r="Q42" s="197"/>
    </row>
    <row r="43" spans="1:17" ht="11.45" customHeight="1" x14ac:dyDescent="0.2">
      <c r="A43" s="98">
        <v>1</v>
      </c>
      <c r="B43" s="99"/>
      <c r="C43" s="99"/>
      <c r="D43" s="100"/>
      <c r="E43" s="92" t="s">
        <v>75</v>
      </c>
      <c r="F43" s="93"/>
      <c r="G43" s="93"/>
      <c r="H43" s="93"/>
      <c r="I43" s="93"/>
      <c r="J43" s="93"/>
      <c r="K43" s="93"/>
      <c r="L43" s="93"/>
      <c r="M43" s="93"/>
      <c r="N43" s="93"/>
      <c r="O43" s="93"/>
      <c r="P43" s="93"/>
      <c r="Q43" s="94"/>
    </row>
    <row r="44" spans="1:17" ht="22.5" customHeight="1" thickBot="1" x14ac:dyDescent="0.25">
      <c r="A44" s="64" t="s">
        <v>53</v>
      </c>
      <c r="B44" s="62"/>
      <c r="C44" s="62"/>
      <c r="D44" s="62"/>
      <c r="E44" s="62"/>
      <c r="F44" s="62"/>
      <c r="G44" s="62"/>
      <c r="H44" s="62"/>
      <c r="I44" s="62"/>
      <c r="J44" s="62"/>
      <c r="K44" s="62"/>
      <c r="L44" s="62"/>
      <c r="M44" s="62"/>
      <c r="N44" s="62"/>
      <c r="O44" s="62"/>
      <c r="P44" s="62"/>
      <c r="Q44" s="64" t="s">
        <v>38</v>
      </c>
    </row>
    <row r="45" spans="1:17" ht="11.1" customHeight="1" x14ac:dyDescent="0.2">
      <c r="A45" s="84" t="s">
        <v>13</v>
      </c>
      <c r="B45" s="85"/>
      <c r="C45" s="86"/>
      <c r="D45" s="90" t="s">
        <v>39</v>
      </c>
      <c r="E45" s="85"/>
      <c r="F45" s="85"/>
      <c r="G45" s="85"/>
      <c r="H45" s="85"/>
      <c r="I45" s="105"/>
      <c r="J45" s="101" t="s">
        <v>15</v>
      </c>
      <c r="K45" s="102"/>
      <c r="L45" s="85" t="s">
        <v>16</v>
      </c>
      <c r="M45" s="90"/>
      <c r="N45" s="75" t="s">
        <v>18</v>
      </c>
      <c r="O45" s="76"/>
      <c r="P45" s="76"/>
      <c r="Q45" s="77"/>
    </row>
    <row r="46" spans="1:17" ht="11.1" customHeight="1" thickBot="1" x14ac:dyDescent="0.25">
      <c r="A46" s="87"/>
      <c r="B46" s="88"/>
      <c r="C46" s="89"/>
      <c r="D46" s="106"/>
      <c r="E46" s="88"/>
      <c r="F46" s="88"/>
      <c r="G46" s="88"/>
      <c r="H46" s="88"/>
      <c r="I46" s="107"/>
      <c r="J46" s="103"/>
      <c r="K46" s="104"/>
      <c r="L46" s="91"/>
      <c r="M46" s="91"/>
      <c r="N46" s="78"/>
      <c r="O46" s="79"/>
      <c r="P46" s="79"/>
      <c r="Q46" s="80"/>
    </row>
    <row r="47" spans="1:17" ht="11.1" customHeight="1" thickBot="1" x14ac:dyDescent="0.25">
      <c r="A47" s="173">
        <v>1</v>
      </c>
      <c r="B47" s="174"/>
      <c r="C47" s="109"/>
      <c r="D47" s="81">
        <v>2</v>
      </c>
      <c r="E47" s="82"/>
      <c r="F47" s="82"/>
      <c r="G47" s="82"/>
      <c r="H47" s="82"/>
      <c r="I47" s="83"/>
      <c r="J47" s="185">
        <v>3</v>
      </c>
      <c r="K47" s="186"/>
      <c r="L47" s="183">
        <v>4</v>
      </c>
      <c r="M47" s="184"/>
      <c r="N47" s="81">
        <v>5</v>
      </c>
      <c r="O47" s="82"/>
      <c r="P47" s="82"/>
      <c r="Q47" s="83"/>
    </row>
    <row r="48" spans="1:17" ht="50.25" customHeight="1" thickBot="1" x14ac:dyDescent="0.25">
      <c r="A48" s="69">
        <v>1</v>
      </c>
      <c r="B48" s="69"/>
      <c r="C48" s="69"/>
      <c r="D48" s="72" t="s">
        <v>75</v>
      </c>
      <c r="E48" s="72"/>
      <c r="F48" s="72"/>
      <c r="G48" s="72"/>
      <c r="H48" s="72"/>
      <c r="I48" s="73"/>
      <c r="J48" s="70"/>
      <c r="K48" s="71"/>
      <c r="L48" s="113">
        <f>'2023 розрах. '!D9</f>
        <v>28155109</v>
      </c>
      <c r="M48" s="113"/>
      <c r="N48" s="198">
        <f>L48</f>
        <v>28155109</v>
      </c>
      <c r="O48" s="199"/>
      <c r="P48" s="199"/>
      <c r="Q48" s="200"/>
    </row>
    <row r="49" spans="1:17" ht="16.5" customHeight="1" x14ac:dyDescent="0.2">
      <c r="A49" s="166" t="s">
        <v>18</v>
      </c>
      <c r="B49" s="191"/>
      <c r="C49" s="191"/>
      <c r="D49" s="191"/>
      <c r="E49" s="191"/>
      <c r="F49" s="191"/>
      <c r="G49" s="191"/>
      <c r="H49" s="191"/>
      <c r="I49" s="167"/>
      <c r="J49" s="166"/>
      <c r="K49" s="167"/>
      <c r="L49" s="114">
        <f>L48</f>
        <v>28155109</v>
      </c>
      <c r="M49" s="114"/>
      <c r="N49" s="114">
        <f>N48</f>
        <v>28155109</v>
      </c>
      <c r="O49" s="170"/>
      <c r="P49" s="170"/>
      <c r="Q49" s="171"/>
    </row>
    <row r="50" spans="1:17" ht="11.45" customHeight="1" x14ac:dyDescent="0.2">
      <c r="A50" s="62"/>
      <c r="B50" s="62"/>
      <c r="C50" s="62"/>
      <c r="D50" s="62"/>
      <c r="E50" s="62"/>
      <c r="F50" s="62"/>
      <c r="G50" s="62"/>
      <c r="H50" s="62"/>
      <c r="I50" s="62"/>
      <c r="J50" s="62"/>
      <c r="K50" s="62"/>
      <c r="L50" s="62"/>
      <c r="M50" s="62"/>
      <c r="N50" s="62"/>
      <c r="O50" s="62"/>
      <c r="P50" s="62"/>
      <c r="Q50" s="62"/>
    </row>
    <row r="51" spans="1:17" ht="18" customHeight="1" thickBot="1" x14ac:dyDescent="0.25">
      <c r="A51" s="64" t="s">
        <v>54</v>
      </c>
      <c r="B51" s="62"/>
      <c r="C51" s="62"/>
      <c r="D51" s="62"/>
      <c r="E51" s="62"/>
      <c r="F51" s="62"/>
      <c r="G51" s="62"/>
      <c r="H51" s="62"/>
      <c r="I51" s="62"/>
      <c r="J51" s="62"/>
      <c r="K51" s="62"/>
      <c r="L51" s="62"/>
      <c r="M51" s="62"/>
      <c r="N51" s="62"/>
      <c r="O51" s="62"/>
      <c r="P51" s="62"/>
      <c r="Q51" s="64" t="s">
        <v>38</v>
      </c>
    </row>
    <row r="52" spans="1:17" ht="21.95" customHeight="1" thickBot="1" x14ac:dyDescent="0.25">
      <c r="A52" s="110" t="s">
        <v>40</v>
      </c>
      <c r="B52" s="111"/>
      <c r="C52" s="111"/>
      <c r="D52" s="111"/>
      <c r="E52" s="111"/>
      <c r="F52" s="111"/>
      <c r="G52" s="111"/>
      <c r="H52" s="111"/>
      <c r="I52" s="111"/>
      <c r="J52" s="111"/>
      <c r="K52" s="112"/>
      <c r="L52" s="162" t="s">
        <v>15</v>
      </c>
      <c r="M52" s="162"/>
      <c r="N52" s="162" t="s">
        <v>16</v>
      </c>
      <c r="O52" s="162"/>
      <c r="P52" s="163" t="s">
        <v>17</v>
      </c>
      <c r="Q52" s="163"/>
    </row>
    <row r="53" spans="1:17" ht="11.1" customHeight="1" thickBot="1" x14ac:dyDescent="0.25">
      <c r="A53" s="130">
        <v>1</v>
      </c>
      <c r="B53" s="131"/>
      <c r="C53" s="131"/>
      <c r="D53" s="131"/>
      <c r="E53" s="131"/>
      <c r="F53" s="131"/>
      <c r="G53" s="131"/>
      <c r="H53" s="131"/>
      <c r="I53" s="131"/>
      <c r="J53" s="131"/>
      <c r="K53" s="132"/>
      <c r="L53" s="164">
        <v>2</v>
      </c>
      <c r="M53" s="164"/>
      <c r="N53" s="164">
        <v>3</v>
      </c>
      <c r="O53" s="164"/>
      <c r="P53" s="165">
        <v>4</v>
      </c>
      <c r="Q53" s="165"/>
    </row>
    <row r="54" spans="1:17" ht="27" customHeight="1" x14ac:dyDescent="0.2">
      <c r="A54" s="129" t="s">
        <v>99</v>
      </c>
      <c r="B54" s="133"/>
      <c r="C54" s="133"/>
      <c r="D54" s="133"/>
      <c r="E54" s="133"/>
      <c r="F54" s="133"/>
      <c r="G54" s="133"/>
      <c r="H54" s="133"/>
      <c r="I54" s="133"/>
      <c r="J54" s="133"/>
      <c r="K54" s="134"/>
      <c r="L54" s="166"/>
      <c r="M54" s="167"/>
      <c r="N54" s="168">
        <f>L49</f>
        <v>28155109</v>
      </c>
      <c r="O54" s="169"/>
      <c r="P54" s="168">
        <f>N54</f>
        <v>28155109</v>
      </c>
      <c r="Q54" s="169"/>
    </row>
    <row r="55" spans="1:17" ht="11.1" customHeight="1" x14ac:dyDescent="0.2">
      <c r="A55" s="115" t="s">
        <v>18</v>
      </c>
      <c r="B55" s="115"/>
      <c r="C55" s="115"/>
      <c r="D55" s="115"/>
      <c r="E55" s="115"/>
      <c r="F55" s="115"/>
      <c r="G55" s="115"/>
      <c r="H55" s="115"/>
      <c r="I55" s="115"/>
      <c r="J55" s="115"/>
      <c r="K55" s="115"/>
      <c r="L55" s="128"/>
      <c r="M55" s="128"/>
      <c r="N55" s="114">
        <f>N54</f>
        <v>28155109</v>
      </c>
      <c r="O55" s="114"/>
      <c r="P55" s="139">
        <f>N55</f>
        <v>28155109</v>
      </c>
      <c r="Q55" s="139"/>
    </row>
    <row r="56" spans="1:17" ht="11.25" customHeight="1" x14ac:dyDescent="0.2">
      <c r="A56" s="62"/>
      <c r="B56" s="62"/>
      <c r="C56" s="62"/>
      <c r="D56" s="62"/>
      <c r="E56" s="62"/>
      <c r="F56" s="62"/>
      <c r="G56" s="62"/>
      <c r="H56" s="62"/>
      <c r="I56" s="62"/>
      <c r="J56" s="62"/>
      <c r="K56" s="62"/>
      <c r="L56" s="62"/>
      <c r="M56" s="62"/>
      <c r="N56" s="62"/>
      <c r="O56" s="62"/>
      <c r="P56" s="62"/>
      <c r="Q56" s="62"/>
    </row>
    <row r="57" spans="1:17" ht="18" customHeight="1" thickBot="1" x14ac:dyDescent="0.25">
      <c r="A57" s="64" t="s">
        <v>55</v>
      </c>
      <c r="B57" s="62"/>
      <c r="C57" s="62"/>
      <c r="D57" s="62"/>
      <c r="E57" s="62"/>
      <c r="F57" s="62"/>
      <c r="G57" s="62"/>
      <c r="H57" s="62"/>
      <c r="I57" s="62"/>
      <c r="J57" s="62"/>
      <c r="K57" s="62"/>
      <c r="L57" s="62"/>
      <c r="M57" s="62"/>
      <c r="N57" s="62"/>
      <c r="O57" s="62"/>
      <c r="P57" s="62"/>
      <c r="Q57" s="62"/>
    </row>
    <row r="58" spans="1:17" ht="12" customHeight="1" x14ac:dyDescent="0.2">
      <c r="A58" s="152" t="s">
        <v>13</v>
      </c>
      <c r="B58" s="153"/>
      <c r="C58" s="144" t="s">
        <v>19</v>
      </c>
      <c r="D58" s="145"/>
      <c r="E58" s="145"/>
      <c r="F58" s="145"/>
      <c r="G58" s="146"/>
      <c r="H58" s="136" t="s">
        <v>20</v>
      </c>
      <c r="I58" s="142" t="s">
        <v>21</v>
      </c>
      <c r="J58" s="135"/>
      <c r="K58" s="135"/>
      <c r="L58" s="158" t="s">
        <v>42</v>
      </c>
      <c r="M58" s="159"/>
      <c r="N58" s="135" t="s">
        <v>41</v>
      </c>
      <c r="O58" s="136"/>
      <c r="P58" s="155" t="s">
        <v>18</v>
      </c>
      <c r="Q58" s="155"/>
    </row>
    <row r="59" spans="1:17" ht="14.25" customHeight="1" thickBot="1" x14ac:dyDescent="0.25">
      <c r="A59" s="154"/>
      <c r="B59" s="137"/>
      <c r="C59" s="147"/>
      <c r="D59" s="148"/>
      <c r="E59" s="148"/>
      <c r="F59" s="148"/>
      <c r="G59" s="149"/>
      <c r="H59" s="138"/>
      <c r="I59" s="143"/>
      <c r="J59" s="137"/>
      <c r="K59" s="137"/>
      <c r="L59" s="160"/>
      <c r="M59" s="161"/>
      <c r="N59" s="137"/>
      <c r="O59" s="138"/>
      <c r="P59" s="156"/>
      <c r="Q59" s="157"/>
    </row>
    <row r="60" spans="1:17" ht="11.1" customHeight="1" thickBot="1" x14ac:dyDescent="0.25">
      <c r="A60" s="176">
        <v>1</v>
      </c>
      <c r="B60" s="177"/>
      <c r="C60" s="173">
        <v>2</v>
      </c>
      <c r="D60" s="174"/>
      <c r="E60" s="174"/>
      <c r="F60" s="174"/>
      <c r="G60" s="175"/>
      <c r="H60" s="66">
        <v>3</v>
      </c>
      <c r="I60" s="140">
        <v>4</v>
      </c>
      <c r="J60" s="182"/>
      <c r="K60" s="141"/>
      <c r="L60" s="108">
        <v>5</v>
      </c>
      <c r="M60" s="109"/>
      <c r="N60" s="140">
        <v>6</v>
      </c>
      <c r="O60" s="141"/>
      <c r="P60" s="116">
        <v>7</v>
      </c>
      <c r="Q60" s="116"/>
    </row>
    <row r="61" spans="1:17" ht="21.75" customHeight="1" x14ac:dyDescent="0.2">
      <c r="A61" s="178">
        <v>1</v>
      </c>
      <c r="B61" s="179"/>
      <c r="C61" s="68" t="s">
        <v>100</v>
      </c>
      <c r="D61" s="68"/>
      <c r="E61" s="68"/>
      <c r="F61" s="68"/>
      <c r="G61" s="68"/>
      <c r="H61" s="68"/>
      <c r="I61" s="68"/>
      <c r="J61" s="68"/>
      <c r="K61" s="68"/>
      <c r="L61" s="68"/>
      <c r="M61" s="68"/>
      <c r="N61" s="68"/>
      <c r="O61" s="68"/>
      <c r="P61" s="68"/>
      <c r="Q61" s="68"/>
    </row>
    <row r="62" spans="1:17" ht="11.1" customHeight="1" x14ac:dyDescent="0.2">
      <c r="A62" s="180" t="s">
        <v>43</v>
      </c>
      <c r="B62" s="180"/>
      <c r="C62" s="181"/>
      <c r="D62" s="181"/>
      <c r="E62" s="181"/>
      <c r="F62" s="181"/>
      <c r="G62" s="181"/>
      <c r="H62" s="181"/>
      <c r="I62" s="181"/>
      <c r="J62" s="181"/>
      <c r="K62" s="181"/>
      <c r="L62" s="181"/>
      <c r="M62" s="181"/>
      <c r="N62" s="181"/>
      <c r="O62" s="181"/>
      <c r="P62" s="181"/>
      <c r="Q62" s="181"/>
    </row>
    <row r="63" spans="1:17" ht="48" customHeight="1" x14ac:dyDescent="0.2">
      <c r="A63" s="55">
        <v>1</v>
      </c>
      <c r="B63" s="56"/>
      <c r="C63" s="129" t="s">
        <v>22</v>
      </c>
      <c r="D63" s="133"/>
      <c r="E63" s="133"/>
      <c r="F63" s="133"/>
      <c r="G63" s="134"/>
      <c r="H63" s="57" t="s">
        <v>46</v>
      </c>
      <c r="I63" s="129" t="s">
        <v>98</v>
      </c>
      <c r="J63" s="129"/>
      <c r="K63" s="129"/>
      <c r="L63" s="150"/>
      <c r="M63" s="151"/>
      <c r="N63" s="168">
        <f>'2023 розрах. '!D9</f>
        <v>28155109</v>
      </c>
      <c r="O63" s="169"/>
      <c r="P63" s="205">
        <f>N63</f>
        <v>28155109</v>
      </c>
      <c r="Q63" s="205"/>
    </row>
    <row r="64" spans="1:17" ht="11.1" customHeight="1" x14ac:dyDescent="0.2">
      <c r="A64" s="180" t="s">
        <v>44</v>
      </c>
      <c r="B64" s="180"/>
      <c r="C64" s="180"/>
      <c r="D64" s="180"/>
      <c r="E64" s="180"/>
      <c r="F64" s="180"/>
      <c r="G64" s="180"/>
      <c r="H64" s="180"/>
      <c r="I64" s="180"/>
      <c r="J64" s="180"/>
      <c r="K64" s="180"/>
      <c r="L64" s="180"/>
      <c r="M64" s="180"/>
      <c r="N64" s="180"/>
      <c r="O64" s="180"/>
      <c r="P64" s="180"/>
      <c r="Q64" s="180"/>
    </row>
    <row r="65" spans="1:17" ht="70.5" customHeight="1" x14ac:dyDescent="0.2">
      <c r="A65" s="55">
        <v>1</v>
      </c>
      <c r="B65" s="56"/>
      <c r="C65" s="129" t="s">
        <v>77</v>
      </c>
      <c r="D65" s="133"/>
      <c r="E65" s="133"/>
      <c r="F65" s="133"/>
      <c r="G65" s="134"/>
      <c r="H65" s="57" t="s">
        <v>23</v>
      </c>
      <c r="I65" s="129" t="s">
        <v>85</v>
      </c>
      <c r="J65" s="129"/>
      <c r="K65" s="129"/>
      <c r="L65" s="150"/>
      <c r="M65" s="151"/>
      <c r="N65" s="150">
        <v>2</v>
      </c>
      <c r="O65" s="151"/>
      <c r="P65" s="207">
        <f>N65</f>
        <v>2</v>
      </c>
      <c r="Q65" s="207"/>
    </row>
    <row r="66" spans="1:17" ht="11.1" customHeight="1" x14ac:dyDescent="0.2">
      <c r="A66" s="180" t="s">
        <v>45</v>
      </c>
      <c r="B66" s="180"/>
      <c r="C66" s="180"/>
      <c r="D66" s="180"/>
      <c r="E66" s="180"/>
      <c r="F66" s="180"/>
      <c r="G66" s="180"/>
      <c r="H66" s="180"/>
      <c r="I66" s="180"/>
      <c r="J66" s="180"/>
      <c r="K66" s="180"/>
      <c r="L66" s="180"/>
      <c r="M66" s="180"/>
      <c r="N66" s="180"/>
      <c r="O66" s="180"/>
      <c r="P66" s="180"/>
      <c r="Q66" s="180"/>
    </row>
    <row r="67" spans="1:17" ht="20.25" customHeight="1" x14ac:dyDescent="0.2">
      <c r="A67" s="55">
        <v>1</v>
      </c>
      <c r="B67" s="56"/>
      <c r="C67" s="129" t="s">
        <v>76</v>
      </c>
      <c r="D67" s="133"/>
      <c r="E67" s="133"/>
      <c r="F67" s="133"/>
      <c r="G67" s="134"/>
      <c r="H67" s="57" t="s">
        <v>47</v>
      </c>
      <c r="I67" s="129" t="s">
        <v>24</v>
      </c>
      <c r="J67" s="129"/>
      <c r="K67" s="129"/>
      <c r="L67" s="150"/>
      <c r="M67" s="151"/>
      <c r="N67" s="168">
        <f>N63/N65</f>
        <v>14077554.5</v>
      </c>
      <c r="O67" s="169"/>
      <c r="P67" s="205">
        <f>P63/P65</f>
        <v>14077554.5</v>
      </c>
      <c r="Q67" s="205"/>
    </row>
    <row r="68" spans="1:17" ht="11.1" customHeight="1" x14ac:dyDescent="0.2">
      <c r="A68" s="180" t="s">
        <v>25</v>
      </c>
      <c r="B68" s="180"/>
      <c r="C68" s="180"/>
      <c r="D68" s="180"/>
      <c r="E68" s="180"/>
      <c r="F68" s="180"/>
      <c r="G68" s="180"/>
      <c r="H68" s="180"/>
      <c r="I68" s="180"/>
      <c r="J68" s="180"/>
      <c r="K68" s="180"/>
      <c r="L68" s="180"/>
      <c r="M68" s="180"/>
      <c r="N68" s="180"/>
      <c r="O68" s="180"/>
      <c r="P68" s="180"/>
      <c r="Q68" s="180"/>
    </row>
    <row r="69" spans="1:17" ht="23.25" customHeight="1" x14ac:dyDescent="0.2">
      <c r="A69" s="55">
        <v>1</v>
      </c>
      <c r="B69" s="56"/>
      <c r="C69" s="129" t="s">
        <v>63</v>
      </c>
      <c r="D69" s="133"/>
      <c r="E69" s="133"/>
      <c r="F69" s="133"/>
      <c r="G69" s="134"/>
      <c r="H69" s="57" t="s">
        <v>26</v>
      </c>
      <c r="I69" s="129" t="s">
        <v>24</v>
      </c>
      <c r="J69" s="129"/>
      <c r="K69" s="129"/>
      <c r="L69" s="150"/>
      <c r="M69" s="151"/>
      <c r="N69" s="168">
        <f>'2023 розрах. '!H9</f>
        <v>20.008708572958795</v>
      </c>
      <c r="O69" s="169"/>
      <c r="P69" s="206">
        <f>N69</f>
        <v>20.008708572958795</v>
      </c>
      <c r="Q69" s="206"/>
    </row>
    <row r="70" spans="1:17" ht="21.75" customHeight="1" x14ac:dyDescent="0.2">
      <c r="A70" s="55">
        <v>2</v>
      </c>
      <c r="B70" s="56"/>
      <c r="C70" s="129" t="s">
        <v>64</v>
      </c>
      <c r="D70" s="133"/>
      <c r="E70" s="133"/>
      <c r="F70" s="133"/>
      <c r="G70" s="134"/>
      <c r="H70" s="57" t="s">
        <v>26</v>
      </c>
      <c r="I70" s="129" t="s">
        <v>24</v>
      </c>
      <c r="J70" s="129"/>
      <c r="K70" s="129"/>
      <c r="L70" s="150"/>
      <c r="M70" s="151"/>
      <c r="N70" s="168">
        <f>'2023 розрах. '!I9</f>
        <v>44.951265391559907</v>
      </c>
      <c r="O70" s="169"/>
      <c r="P70" s="206">
        <f>N70</f>
        <v>44.951265391559907</v>
      </c>
      <c r="Q70" s="206"/>
    </row>
    <row r="71" spans="1:17" ht="16.5" customHeight="1" x14ac:dyDescent="0.2">
      <c r="A71" s="58"/>
      <c r="B71" s="58"/>
      <c r="C71" s="58"/>
      <c r="D71" s="58"/>
      <c r="E71" s="58"/>
      <c r="F71" s="58"/>
      <c r="G71" s="58"/>
      <c r="H71" s="58"/>
      <c r="I71" s="58"/>
      <c r="J71" s="58"/>
      <c r="K71" s="58"/>
      <c r="L71" s="58"/>
      <c r="M71" s="58"/>
      <c r="N71" s="58"/>
      <c r="O71" s="58"/>
      <c r="P71" s="58"/>
      <c r="Q71" s="58"/>
    </row>
    <row r="72" spans="1:17" ht="36.75" customHeight="1" x14ac:dyDescent="0.2">
      <c r="A72" s="58"/>
      <c r="B72" s="202" t="s">
        <v>106</v>
      </c>
      <c r="C72" s="202"/>
      <c r="D72" s="202"/>
      <c r="E72" s="202"/>
      <c r="F72" s="58"/>
      <c r="G72" s="60"/>
      <c r="H72" s="58"/>
      <c r="I72" s="58"/>
      <c r="J72" s="58"/>
      <c r="K72" s="58"/>
      <c r="L72" s="58"/>
      <c r="M72" s="58"/>
      <c r="N72" s="203" t="s">
        <v>102</v>
      </c>
      <c r="O72" s="203"/>
      <c r="P72" s="58"/>
      <c r="Q72" s="58"/>
    </row>
    <row r="73" spans="1:17" ht="11.1" customHeight="1" x14ac:dyDescent="0.2">
      <c r="A73" s="58"/>
      <c r="B73" s="58"/>
      <c r="C73" s="58"/>
      <c r="D73" s="58"/>
      <c r="E73" s="58"/>
      <c r="F73" s="58"/>
      <c r="G73" s="204" t="s">
        <v>27</v>
      </c>
      <c r="H73" s="204"/>
      <c r="I73" s="204"/>
      <c r="J73" s="58"/>
      <c r="K73" s="58"/>
      <c r="L73" s="58"/>
      <c r="M73" s="59"/>
      <c r="N73" s="59" t="s">
        <v>84</v>
      </c>
      <c r="O73" s="59"/>
      <c r="P73" s="58"/>
      <c r="Q73" s="58"/>
    </row>
    <row r="74" spans="1:17" ht="16.5" customHeight="1" x14ac:dyDescent="0.2">
      <c r="A74" s="58"/>
      <c r="B74" s="58" t="s">
        <v>30</v>
      </c>
      <c r="C74" s="58"/>
      <c r="D74" s="58"/>
      <c r="E74" s="58"/>
      <c r="F74" s="58"/>
      <c r="G74" s="58"/>
      <c r="H74" s="58"/>
      <c r="I74" s="58"/>
      <c r="J74" s="58"/>
      <c r="K74" s="58"/>
      <c r="L74" s="58"/>
      <c r="M74" s="58"/>
      <c r="N74" s="58"/>
      <c r="O74" s="58"/>
      <c r="P74" s="58"/>
      <c r="Q74" s="58"/>
    </row>
    <row r="75" spans="1:17" ht="35.25" customHeight="1" x14ac:dyDescent="0.2">
      <c r="A75" s="58"/>
      <c r="B75" s="202" t="s">
        <v>107</v>
      </c>
      <c r="C75" s="202"/>
      <c r="D75" s="202"/>
      <c r="E75" s="202"/>
      <c r="F75" s="58"/>
      <c r="G75" s="60"/>
      <c r="H75" s="58"/>
      <c r="I75" s="58"/>
      <c r="J75" s="58"/>
      <c r="K75" s="58"/>
      <c r="L75" s="58"/>
      <c r="M75" s="58"/>
      <c r="N75" s="203" t="s">
        <v>103</v>
      </c>
      <c r="O75" s="203"/>
      <c r="P75" s="58"/>
      <c r="Q75" s="58"/>
    </row>
    <row r="76" spans="1:17" ht="11.1" customHeight="1" x14ac:dyDescent="0.2">
      <c r="A76" s="58"/>
      <c r="B76" s="58"/>
      <c r="C76" s="58"/>
      <c r="D76" s="58"/>
      <c r="E76" s="58"/>
      <c r="F76" s="58"/>
      <c r="G76" s="204" t="s">
        <v>27</v>
      </c>
      <c r="H76" s="204"/>
      <c r="I76" s="204"/>
      <c r="J76" s="58"/>
      <c r="K76" s="58"/>
      <c r="L76" s="58"/>
      <c r="M76" s="59"/>
      <c r="N76" s="59" t="s">
        <v>84</v>
      </c>
      <c r="O76" s="59"/>
      <c r="P76" s="58"/>
      <c r="Q76" s="58"/>
    </row>
    <row r="77" spans="1:17" ht="11.45" customHeight="1" x14ac:dyDescent="0.2">
      <c r="A77" s="58"/>
      <c r="B77" s="58" t="s">
        <v>56</v>
      </c>
      <c r="C77" s="58"/>
      <c r="D77" s="58"/>
      <c r="E77" s="58"/>
      <c r="F77" s="58"/>
      <c r="G77" s="58"/>
      <c r="H77" s="58"/>
      <c r="I77" s="58"/>
      <c r="J77" s="58"/>
      <c r="K77" s="58"/>
      <c r="L77" s="58"/>
      <c r="M77" s="58"/>
      <c r="N77" s="58"/>
      <c r="O77" s="58"/>
      <c r="P77" s="58"/>
      <c r="Q77" s="58"/>
    </row>
    <row r="78" spans="1:17" s="3" customFormat="1" ht="11.25" customHeight="1" x14ac:dyDescent="0.2">
      <c r="A78" s="6"/>
      <c r="B78" s="172" t="s">
        <v>57</v>
      </c>
      <c r="C78" s="172"/>
      <c r="D78" s="172"/>
      <c r="E78" s="58"/>
      <c r="F78" s="172"/>
      <c r="G78" s="172"/>
      <c r="H78" s="58"/>
      <c r="I78" s="58"/>
      <c r="J78" s="58"/>
      <c r="K78" s="58"/>
      <c r="L78" s="58"/>
      <c r="M78" s="6"/>
      <c r="N78" s="6"/>
      <c r="O78" s="6"/>
      <c r="P78" s="6"/>
      <c r="Q78" s="6"/>
    </row>
    <row r="79" spans="1:17" ht="7.5" customHeight="1" x14ac:dyDescent="0.2">
      <c r="A79" s="47"/>
      <c r="B79" s="22"/>
      <c r="C79" s="172"/>
      <c r="D79" s="172"/>
      <c r="E79" s="172"/>
      <c r="F79" s="172"/>
      <c r="G79" s="172"/>
      <c r="H79" s="172"/>
      <c r="I79" s="172"/>
      <c r="J79" s="172"/>
      <c r="K79" s="172"/>
      <c r="L79" s="172"/>
      <c r="M79" s="47"/>
      <c r="N79" s="47"/>
      <c r="O79" s="47"/>
      <c r="P79" s="47"/>
      <c r="Q79" s="47"/>
    </row>
    <row r="80" spans="1:17" ht="11.45" customHeight="1" x14ac:dyDescent="0.2">
      <c r="A80" s="47"/>
      <c r="B80" s="47" t="s">
        <v>58</v>
      </c>
      <c r="C80" s="47"/>
      <c r="D80" s="47"/>
      <c r="E80" s="47"/>
      <c r="F80" s="47"/>
      <c r="G80" s="47"/>
      <c r="H80" s="47"/>
      <c r="I80" s="47"/>
      <c r="J80" s="47"/>
      <c r="K80" s="47"/>
      <c r="L80" s="47"/>
      <c r="M80" s="47"/>
      <c r="N80" s="47"/>
      <c r="O80" s="47"/>
      <c r="P80" s="47"/>
      <c r="Q80" s="47"/>
    </row>
    <row r="81" spans="1:17" ht="11.45" customHeight="1" x14ac:dyDescent="0.2">
      <c r="A81" s="42"/>
      <c r="B81" s="42"/>
      <c r="C81" s="42"/>
      <c r="D81" s="42"/>
      <c r="E81" s="42"/>
      <c r="F81" s="42"/>
      <c r="G81" s="42"/>
      <c r="H81" s="42"/>
      <c r="I81" s="42"/>
      <c r="J81" s="42"/>
      <c r="K81" s="42"/>
      <c r="L81" s="42"/>
      <c r="M81" s="42"/>
      <c r="N81" s="42"/>
      <c r="O81" s="42"/>
      <c r="P81" s="42"/>
      <c r="Q81" s="42"/>
    </row>
  </sheetData>
  <mergeCells count="132">
    <mergeCell ref="C79:L79"/>
    <mergeCell ref="B72:E72"/>
    <mergeCell ref="N72:O72"/>
    <mergeCell ref="G73:I73"/>
    <mergeCell ref="B75:E75"/>
    <mergeCell ref="N75:O75"/>
    <mergeCell ref="P63:Q63"/>
    <mergeCell ref="C63:G63"/>
    <mergeCell ref="I63:K63"/>
    <mergeCell ref="L63:M63"/>
    <mergeCell ref="N63:O63"/>
    <mergeCell ref="P69:Q69"/>
    <mergeCell ref="A64:Q64"/>
    <mergeCell ref="P65:Q65"/>
    <mergeCell ref="A66:Q66"/>
    <mergeCell ref="P67:Q67"/>
    <mergeCell ref="A68:Q68"/>
    <mergeCell ref="P70:Q70"/>
    <mergeCell ref="I70:K70"/>
    <mergeCell ref="L70:M70"/>
    <mergeCell ref="N70:O70"/>
    <mergeCell ref="C65:G65"/>
    <mergeCell ref="G76:I76"/>
    <mergeCell ref="B78:D78"/>
    <mergeCell ref="L47:M47"/>
    <mergeCell ref="J47:K47"/>
    <mergeCell ref="O2:Q6"/>
    <mergeCell ref="M9:Q9"/>
    <mergeCell ref="M10:Q10"/>
    <mergeCell ref="A14:Q14"/>
    <mergeCell ref="J49:K49"/>
    <mergeCell ref="A49:I49"/>
    <mergeCell ref="D47:I47"/>
    <mergeCell ref="A47:C47"/>
    <mergeCell ref="B27:Q27"/>
    <mergeCell ref="B29:Q29"/>
    <mergeCell ref="B30:Q30"/>
    <mergeCell ref="B38:Q38"/>
    <mergeCell ref="B39:Q39"/>
    <mergeCell ref="E42:Q42"/>
    <mergeCell ref="B32:Q32"/>
    <mergeCell ref="A34:B34"/>
    <mergeCell ref="N48:Q48"/>
    <mergeCell ref="B25:C25"/>
    <mergeCell ref="D25:E25"/>
    <mergeCell ref="G25:H25"/>
    <mergeCell ref="J25:M25"/>
    <mergeCell ref="O25:P25"/>
    <mergeCell ref="F78:G78"/>
    <mergeCell ref="C60:G60"/>
    <mergeCell ref="C69:G69"/>
    <mergeCell ref="N69:O69"/>
    <mergeCell ref="C70:G70"/>
    <mergeCell ref="I69:K69"/>
    <mergeCell ref="L67:M67"/>
    <mergeCell ref="L69:M69"/>
    <mergeCell ref="A60:B60"/>
    <mergeCell ref="A61:B61"/>
    <mergeCell ref="A62:Q62"/>
    <mergeCell ref="N65:O65"/>
    <mergeCell ref="I60:K60"/>
    <mergeCell ref="N67:O67"/>
    <mergeCell ref="L52:M52"/>
    <mergeCell ref="N52:O52"/>
    <mergeCell ref="P52:Q52"/>
    <mergeCell ref="L53:M53"/>
    <mergeCell ref="N53:O53"/>
    <mergeCell ref="P53:Q53"/>
    <mergeCell ref="L54:M54"/>
    <mergeCell ref="N54:O54"/>
    <mergeCell ref="N49:Q49"/>
    <mergeCell ref="P54:Q54"/>
    <mergeCell ref="L55:M55"/>
    <mergeCell ref="I67:K67"/>
    <mergeCell ref="A53:K53"/>
    <mergeCell ref="A54:K54"/>
    <mergeCell ref="N58:O59"/>
    <mergeCell ref="C67:G67"/>
    <mergeCell ref="P55:Q55"/>
    <mergeCell ref="N55:O55"/>
    <mergeCell ref="N60:O60"/>
    <mergeCell ref="H58:H59"/>
    <mergeCell ref="I58:K59"/>
    <mergeCell ref="C58:G59"/>
    <mergeCell ref="I65:K65"/>
    <mergeCell ref="L65:M65"/>
    <mergeCell ref="A58:B59"/>
    <mergeCell ref="P58:Q59"/>
    <mergeCell ref="L58:M59"/>
    <mergeCell ref="M11:Q11"/>
    <mergeCell ref="A15:Q15"/>
    <mergeCell ref="B21:D21"/>
    <mergeCell ref="F21:M21"/>
    <mergeCell ref="B22:D22"/>
    <mergeCell ref="F22:M22"/>
    <mergeCell ref="B24:C24"/>
    <mergeCell ref="D24:E24"/>
    <mergeCell ref="G24:H24"/>
    <mergeCell ref="J24:M24"/>
    <mergeCell ref="O24:P24"/>
    <mergeCell ref="B19:D19"/>
    <mergeCell ref="F19:M19"/>
    <mergeCell ref="O19:P19"/>
    <mergeCell ref="O21:P21"/>
    <mergeCell ref="O22:P22"/>
    <mergeCell ref="B18:D18"/>
    <mergeCell ref="F18:M18"/>
    <mergeCell ref="O18:P18"/>
    <mergeCell ref="A35:B35"/>
    <mergeCell ref="C35:Q35"/>
    <mergeCell ref="C34:Q34"/>
    <mergeCell ref="C61:Q61"/>
    <mergeCell ref="A48:C48"/>
    <mergeCell ref="J48:K48"/>
    <mergeCell ref="D48:I48"/>
    <mergeCell ref="A36:B36"/>
    <mergeCell ref="C36:Q36"/>
    <mergeCell ref="N45:Q46"/>
    <mergeCell ref="N47:Q47"/>
    <mergeCell ref="A45:C46"/>
    <mergeCell ref="L45:M46"/>
    <mergeCell ref="E43:Q43"/>
    <mergeCell ref="A42:D42"/>
    <mergeCell ref="A43:D43"/>
    <mergeCell ref="J45:K46"/>
    <mergeCell ref="D45:I46"/>
    <mergeCell ref="L60:M60"/>
    <mergeCell ref="A52:K52"/>
    <mergeCell ref="L48:M48"/>
    <mergeCell ref="L49:M49"/>
    <mergeCell ref="A55:K55"/>
    <mergeCell ref="P60:Q60"/>
  </mergeCells>
  <pageMargins left="0.74803149606299213" right="0.59055118110236227" top="0.15748031496062992" bottom="0.19685039370078741" header="0.51181102362204722" footer="0.51181102362204722"/>
  <pageSetup paperSize="9" scale="8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workbookViewId="0">
      <selection activeCell="I9" sqref="I9"/>
    </sheetView>
  </sheetViews>
  <sheetFormatPr defaultRowHeight="11.25" x14ac:dyDescent="0.2"/>
  <cols>
    <col min="1" max="1" width="4" customWidth="1"/>
    <col min="2" max="2" width="47.33203125" customWidth="1"/>
    <col min="3" max="4" width="16.33203125" customWidth="1"/>
    <col min="5" max="5" width="15.33203125" customWidth="1"/>
    <col min="6" max="6" width="17" customWidth="1"/>
    <col min="7" max="7" width="13.83203125" customWidth="1"/>
    <col min="8" max="8" width="16.5" customWidth="1"/>
    <col min="9" max="9" width="17.6640625" customWidth="1"/>
  </cols>
  <sheetData>
    <row r="1" spans="1:15" ht="27" customHeight="1" x14ac:dyDescent="0.2">
      <c r="A1" s="208" t="s">
        <v>104</v>
      </c>
      <c r="B1" s="208"/>
      <c r="C1" s="208"/>
      <c r="D1" s="208"/>
      <c r="E1" s="208"/>
      <c r="F1" s="208"/>
      <c r="G1" s="208"/>
      <c r="H1" s="208"/>
      <c r="I1" s="208"/>
      <c r="J1" s="4"/>
      <c r="K1" s="4"/>
      <c r="L1" s="4"/>
      <c r="M1" s="4"/>
      <c r="N1" s="4"/>
      <c r="O1" s="4"/>
    </row>
    <row r="2" spans="1:15" ht="15" x14ac:dyDescent="0.25">
      <c r="A2" s="8"/>
      <c r="B2" s="8"/>
      <c r="C2" s="8"/>
      <c r="D2" s="8"/>
      <c r="E2" s="8"/>
      <c r="F2" s="8"/>
      <c r="G2" s="8"/>
      <c r="H2" s="8"/>
      <c r="I2" s="32" t="s">
        <v>46</v>
      </c>
      <c r="J2" s="4"/>
      <c r="K2" s="4"/>
      <c r="L2" s="4"/>
      <c r="M2" s="4"/>
      <c r="N2" s="4"/>
      <c r="O2" s="4"/>
    </row>
    <row r="3" spans="1:15" ht="83.25" customHeight="1" x14ac:dyDescent="0.2">
      <c r="A3" s="9" t="s">
        <v>31</v>
      </c>
      <c r="B3" s="9" t="s">
        <v>32</v>
      </c>
      <c r="C3" s="9" t="s">
        <v>92</v>
      </c>
      <c r="D3" s="9" t="s">
        <v>93</v>
      </c>
      <c r="E3" s="9" t="s">
        <v>88</v>
      </c>
      <c r="F3" s="9" t="s">
        <v>33</v>
      </c>
      <c r="G3" s="9" t="s">
        <v>21</v>
      </c>
      <c r="H3" s="9" t="s">
        <v>62</v>
      </c>
      <c r="I3" s="9" t="s">
        <v>61</v>
      </c>
      <c r="J3" s="4"/>
      <c r="K3" s="4"/>
      <c r="L3" s="4"/>
      <c r="M3" s="4"/>
      <c r="N3" s="4"/>
      <c r="O3" s="4"/>
    </row>
    <row r="4" spans="1:15" ht="12.75" customHeight="1" x14ac:dyDescent="0.2">
      <c r="A4" s="10">
        <v>1</v>
      </c>
      <c r="B4" s="10">
        <v>2</v>
      </c>
      <c r="C4" s="10">
        <v>3</v>
      </c>
      <c r="D4" s="10">
        <v>4</v>
      </c>
      <c r="E4" s="10">
        <v>4</v>
      </c>
      <c r="F4" s="10">
        <v>5</v>
      </c>
      <c r="G4" s="10">
        <v>6</v>
      </c>
      <c r="H4" s="10">
        <v>7</v>
      </c>
      <c r="I4" s="10">
        <v>8</v>
      </c>
      <c r="J4" s="4"/>
      <c r="K4" s="4"/>
      <c r="L4" s="4"/>
      <c r="M4" s="4"/>
      <c r="N4" s="4"/>
      <c r="O4" s="4"/>
    </row>
    <row r="5" spans="1:15" ht="35.25" customHeight="1" x14ac:dyDescent="0.2">
      <c r="A5" s="9" t="s">
        <v>2</v>
      </c>
      <c r="B5" s="9" t="s">
        <v>59</v>
      </c>
      <c r="C5" s="9"/>
      <c r="D5" s="9"/>
      <c r="E5" s="9"/>
      <c r="F5" s="9"/>
      <c r="G5" s="9"/>
      <c r="H5" s="9"/>
      <c r="I5" s="9"/>
      <c r="J5" s="4"/>
      <c r="K5" s="4"/>
      <c r="L5" s="4"/>
      <c r="M5" s="4"/>
      <c r="N5" s="4"/>
      <c r="O5" s="4"/>
    </row>
    <row r="6" spans="1:15" ht="15.75" customHeight="1" x14ac:dyDescent="0.2">
      <c r="A6" s="9"/>
      <c r="B6" s="9" t="s">
        <v>35</v>
      </c>
      <c r="C6" s="9"/>
      <c r="D6" s="9"/>
      <c r="E6" s="9"/>
      <c r="F6" s="9"/>
      <c r="G6" s="9"/>
      <c r="H6" s="9"/>
      <c r="I6" s="9"/>
      <c r="J6" s="4"/>
      <c r="K6" s="4"/>
      <c r="L6" s="4"/>
      <c r="M6" s="4"/>
      <c r="N6" s="4"/>
      <c r="O6" s="4"/>
    </row>
    <row r="7" spans="1:15" ht="99.75" customHeight="1" x14ac:dyDescent="0.2">
      <c r="A7" s="10">
        <v>1</v>
      </c>
      <c r="B7" s="31" t="s">
        <v>96</v>
      </c>
      <c r="C7" s="46">
        <v>16774409.33</v>
      </c>
      <c r="D7" s="43">
        <f>12971255+10912631+3871223</f>
        <v>27755109</v>
      </c>
      <c r="E7" s="54">
        <f>11000000-11000000</f>
        <v>0</v>
      </c>
      <c r="F7" s="25">
        <v>46517408</v>
      </c>
      <c r="G7" s="5" t="s">
        <v>37</v>
      </c>
      <c r="H7" s="16">
        <f>C7/F7*100</f>
        <v>36.060498749199439</v>
      </c>
      <c r="I7" s="16">
        <v>100</v>
      </c>
      <c r="J7" s="4"/>
      <c r="K7" s="4"/>
      <c r="L7" s="4"/>
      <c r="M7" s="4"/>
      <c r="N7" s="4"/>
      <c r="O7" s="4"/>
    </row>
    <row r="8" spans="1:15" ht="71.25" customHeight="1" x14ac:dyDescent="0.2">
      <c r="A8" s="10">
        <v>2</v>
      </c>
      <c r="B8" s="31" t="s">
        <v>101</v>
      </c>
      <c r="C8" s="46">
        <v>5811381.4900000002</v>
      </c>
      <c r="D8" s="54">
        <v>400000</v>
      </c>
      <c r="E8" s="54">
        <f>11000000-11000000</f>
        <v>0</v>
      </c>
      <c r="F8" s="53">
        <v>66362395</v>
      </c>
      <c r="G8" s="5" t="s">
        <v>37</v>
      </c>
      <c r="H8" s="16">
        <f>C8/F8*100</f>
        <v>8.7570400224404192</v>
      </c>
      <c r="I8" s="16">
        <f>(C8+D8)/F8*100</f>
        <v>9.3597910232142763</v>
      </c>
      <c r="J8" s="4"/>
      <c r="K8" s="4"/>
      <c r="L8" s="4"/>
      <c r="M8" s="4"/>
      <c r="N8" s="4"/>
      <c r="O8" s="4"/>
    </row>
    <row r="9" spans="1:15" ht="21" customHeight="1" x14ac:dyDescent="0.2">
      <c r="A9" s="11"/>
      <c r="B9" s="9" t="s">
        <v>34</v>
      </c>
      <c r="C9" s="21">
        <f>SUM(C7:C8)</f>
        <v>22585790.82</v>
      </c>
      <c r="D9" s="21">
        <f>SUM(D7:D8)</f>
        <v>28155109</v>
      </c>
      <c r="E9" s="21">
        <f>SUM(E7:E8)</f>
        <v>0</v>
      </c>
      <c r="F9" s="21">
        <f>SUM(F7:F8)</f>
        <v>112879803</v>
      </c>
      <c r="G9" s="12"/>
      <c r="H9" s="17">
        <f>C9/F9*100</f>
        <v>20.008708572958795</v>
      </c>
      <c r="I9" s="17">
        <f>(C9+D9)/F9*100</f>
        <v>44.951265391559907</v>
      </c>
      <c r="J9" s="4"/>
      <c r="K9" s="4"/>
      <c r="L9" s="4"/>
      <c r="M9" s="4"/>
      <c r="N9" s="4"/>
      <c r="O9" s="4"/>
    </row>
    <row r="10" spans="1:15" x14ac:dyDescent="0.2">
      <c r="A10" s="13"/>
      <c r="B10" s="13"/>
      <c r="C10" s="13"/>
      <c r="D10" s="13"/>
      <c r="E10" s="13"/>
      <c r="F10" s="13"/>
      <c r="G10" s="13"/>
      <c r="H10" s="13"/>
      <c r="I10" s="13"/>
    </row>
    <row r="11" spans="1:15" ht="52.5" customHeight="1" x14ac:dyDescent="0.2">
      <c r="A11" s="13"/>
      <c r="B11" s="14" t="s">
        <v>91</v>
      </c>
      <c r="C11" s="14"/>
      <c r="D11" s="14"/>
      <c r="E11" s="14"/>
      <c r="F11" s="14"/>
      <c r="G11" s="14" t="s">
        <v>102</v>
      </c>
      <c r="H11" s="14"/>
      <c r="I11" s="14"/>
    </row>
    <row r="12" spans="1:15" x14ac:dyDescent="0.2">
      <c r="A12" s="13"/>
      <c r="B12" s="13"/>
      <c r="C12" s="13"/>
      <c r="D12" s="13"/>
      <c r="E12" s="13"/>
      <c r="F12" s="13"/>
      <c r="G12" s="13"/>
      <c r="H12" s="13"/>
      <c r="I12" s="13"/>
    </row>
    <row r="13" spans="1:15" x14ac:dyDescent="0.2">
      <c r="A13" s="13"/>
      <c r="B13" s="13"/>
      <c r="C13" s="13"/>
      <c r="D13" s="13"/>
      <c r="E13" s="13"/>
      <c r="F13" s="13"/>
      <c r="G13" s="13"/>
      <c r="H13" s="13"/>
      <c r="I13" s="13"/>
    </row>
    <row r="14" spans="1:15" x14ac:dyDescent="0.2">
      <c r="A14" s="13"/>
      <c r="B14" s="13"/>
      <c r="C14" s="13"/>
      <c r="D14" s="13"/>
      <c r="E14" s="13"/>
      <c r="F14" s="13"/>
      <c r="G14" s="13"/>
      <c r="H14" s="13"/>
      <c r="I14" s="13"/>
    </row>
  </sheetData>
  <mergeCells count="1">
    <mergeCell ref="A1:I1"/>
  </mergeCells>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F7" sqref="F7"/>
    </sheetView>
  </sheetViews>
  <sheetFormatPr defaultRowHeight="11.25" x14ac:dyDescent="0.2"/>
  <cols>
    <col min="1" max="1" width="4" customWidth="1"/>
    <col min="2" max="2" width="47.33203125" customWidth="1"/>
    <col min="3" max="4" width="16.33203125" customWidth="1"/>
    <col min="5" max="5" width="15.33203125" customWidth="1"/>
    <col min="6" max="6" width="17" customWidth="1"/>
    <col min="7" max="7" width="13.83203125" customWidth="1"/>
    <col min="8" max="8" width="16.5" customWidth="1"/>
    <col min="9" max="9" width="17.6640625" customWidth="1"/>
  </cols>
  <sheetData>
    <row r="1" spans="1:15" ht="14.25" x14ac:dyDescent="0.2">
      <c r="A1" s="7" t="s">
        <v>89</v>
      </c>
      <c r="B1" s="18"/>
      <c r="C1" s="18"/>
      <c r="D1" s="18"/>
      <c r="E1" s="18"/>
      <c r="F1" s="18"/>
      <c r="G1" s="18"/>
      <c r="H1" s="18"/>
      <c r="I1" s="18"/>
      <c r="J1" s="4"/>
      <c r="K1" s="4"/>
      <c r="L1" s="4"/>
      <c r="M1" s="4"/>
      <c r="N1" s="4"/>
      <c r="O1" s="4"/>
    </row>
    <row r="2" spans="1:15" ht="15" x14ac:dyDescent="0.25">
      <c r="A2" s="8"/>
      <c r="B2" s="8"/>
      <c r="C2" s="8"/>
      <c r="D2" s="8"/>
      <c r="E2" s="8"/>
      <c r="F2" s="8"/>
      <c r="G2" s="8"/>
      <c r="H2" s="8"/>
      <c r="I2" s="32" t="s">
        <v>46</v>
      </c>
      <c r="J2" s="4"/>
      <c r="K2" s="4"/>
      <c r="L2" s="4"/>
      <c r="M2" s="4"/>
      <c r="N2" s="4"/>
      <c r="O2" s="4"/>
    </row>
    <row r="3" spans="1:15" ht="83.25" customHeight="1" x14ac:dyDescent="0.2">
      <c r="A3" s="9" t="s">
        <v>31</v>
      </c>
      <c r="B3" s="9" t="s">
        <v>32</v>
      </c>
      <c r="C3" s="9" t="s">
        <v>82</v>
      </c>
      <c r="D3" s="9" t="s">
        <v>95</v>
      </c>
      <c r="E3" s="9" t="s">
        <v>88</v>
      </c>
      <c r="F3" s="9" t="s">
        <v>33</v>
      </c>
      <c r="G3" s="9" t="s">
        <v>21</v>
      </c>
      <c r="H3" s="9" t="s">
        <v>62</v>
      </c>
      <c r="I3" s="9" t="s">
        <v>61</v>
      </c>
      <c r="J3" s="4"/>
      <c r="K3" s="4"/>
      <c r="L3" s="4"/>
      <c r="M3" s="4"/>
      <c r="N3" s="4"/>
      <c r="O3" s="4"/>
    </row>
    <row r="4" spans="1:15" ht="12.75" customHeight="1" x14ac:dyDescent="0.2">
      <c r="A4" s="10">
        <v>1</v>
      </c>
      <c r="B4" s="10">
        <v>2</v>
      </c>
      <c r="C4" s="10">
        <v>3</v>
      </c>
      <c r="D4" s="10">
        <v>4</v>
      </c>
      <c r="E4" s="10">
        <v>4</v>
      </c>
      <c r="F4" s="10">
        <v>5</v>
      </c>
      <c r="G4" s="10">
        <v>6</v>
      </c>
      <c r="H4" s="10">
        <v>7</v>
      </c>
      <c r="I4" s="10">
        <v>8</v>
      </c>
      <c r="J4" s="4"/>
      <c r="K4" s="4"/>
      <c r="L4" s="4"/>
      <c r="M4" s="4"/>
      <c r="N4" s="4"/>
      <c r="O4" s="4"/>
    </row>
    <row r="5" spans="1:15" ht="35.25" customHeight="1" x14ac:dyDescent="0.2">
      <c r="A5" s="9" t="s">
        <v>2</v>
      </c>
      <c r="B5" s="9" t="s">
        <v>59</v>
      </c>
      <c r="C5" s="9"/>
      <c r="D5" s="9"/>
      <c r="E5" s="9"/>
      <c r="F5" s="9"/>
      <c r="G5" s="9"/>
      <c r="H5" s="9"/>
      <c r="I5" s="9"/>
      <c r="J5" s="4"/>
      <c r="K5" s="4"/>
      <c r="L5" s="4"/>
      <c r="M5" s="4"/>
      <c r="N5" s="4"/>
      <c r="O5" s="4"/>
    </row>
    <row r="6" spans="1:15" ht="15.75" customHeight="1" x14ac:dyDescent="0.2">
      <c r="A6" s="9"/>
      <c r="B6" s="9" t="s">
        <v>35</v>
      </c>
      <c r="C6" s="9"/>
      <c r="D6" s="9"/>
      <c r="E6" s="9"/>
      <c r="F6" s="9"/>
      <c r="G6" s="9"/>
      <c r="H6" s="9"/>
      <c r="I6" s="9"/>
      <c r="J6" s="4"/>
      <c r="K6" s="4"/>
      <c r="L6" s="4"/>
      <c r="M6" s="4"/>
      <c r="N6" s="4"/>
      <c r="O6" s="4"/>
    </row>
    <row r="7" spans="1:15" ht="99.75" customHeight="1" x14ac:dyDescent="0.2">
      <c r="A7" s="10">
        <v>1</v>
      </c>
      <c r="B7" s="31" t="s">
        <v>60</v>
      </c>
      <c r="C7" s="46">
        <v>16774409.33</v>
      </c>
      <c r="D7" s="43">
        <f>1971255-1971255</f>
        <v>0</v>
      </c>
      <c r="E7" s="43">
        <f>11000000-11000000</f>
        <v>0</v>
      </c>
      <c r="F7" s="53">
        <v>29745664</v>
      </c>
      <c r="G7" s="5" t="s">
        <v>37</v>
      </c>
      <c r="H7" s="16">
        <f>C7/F7*100</f>
        <v>56.392788306894069</v>
      </c>
      <c r="I7" s="16">
        <f>(C7+D7+E7)*100/F7</f>
        <v>56.392788306894076</v>
      </c>
      <c r="J7" s="4"/>
      <c r="K7" s="4"/>
      <c r="L7" s="4"/>
      <c r="M7" s="4"/>
      <c r="N7" s="4"/>
      <c r="O7" s="4"/>
    </row>
    <row r="8" spans="1:15" ht="21" customHeight="1" x14ac:dyDescent="0.2">
      <c r="A8" s="11"/>
      <c r="B8" s="9" t="s">
        <v>34</v>
      </c>
      <c r="C8" s="21">
        <f>SUM(C7:C7)</f>
        <v>16774409.33</v>
      </c>
      <c r="D8" s="21">
        <f>SUM(D7:D7)</f>
        <v>0</v>
      </c>
      <c r="E8" s="28">
        <f>SUM(E7:E7)</f>
        <v>0</v>
      </c>
      <c r="F8" s="21">
        <f>SUM(F7:F7)</f>
        <v>29745664</v>
      </c>
      <c r="G8" s="12"/>
      <c r="H8" s="17">
        <f>C8/F8*100</f>
        <v>56.392788306894069</v>
      </c>
      <c r="I8" s="17">
        <f>I7</f>
        <v>56.392788306894076</v>
      </c>
      <c r="J8" s="4"/>
      <c r="K8" s="4"/>
      <c r="L8" s="4"/>
      <c r="M8" s="4"/>
      <c r="N8" s="4"/>
      <c r="O8" s="4"/>
    </row>
    <row r="9" spans="1:15" x14ac:dyDescent="0.2">
      <c r="A9" s="13"/>
      <c r="B9" s="13"/>
      <c r="C9" s="13"/>
      <c r="D9" s="13"/>
      <c r="E9" s="13"/>
      <c r="F9" s="13"/>
      <c r="G9" s="13"/>
      <c r="H9" s="13"/>
      <c r="I9" s="13"/>
    </row>
    <row r="10" spans="1:15" ht="52.5" customHeight="1" x14ac:dyDescent="0.2">
      <c r="A10" s="13"/>
      <c r="B10" s="14" t="s">
        <v>91</v>
      </c>
      <c r="C10" s="14"/>
      <c r="D10" s="14"/>
      <c r="E10" s="14"/>
      <c r="F10" s="14"/>
      <c r="G10" s="14" t="s">
        <v>90</v>
      </c>
      <c r="H10" s="14"/>
      <c r="I10" s="14"/>
    </row>
    <row r="11" spans="1:15" x14ac:dyDescent="0.2">
      <c r="A11" s="13"/>
      <c r="B11" s="13"/>
      <c r="C11" s="13"/>
      <c r="D11" s="13"/>
      <c r="E11" s="13"/>
      <c r="F11" s="13"/>
      <c r="G11" s="13"/>
      <c r="H11" s="13"/>
      <c r="I11" s="13"/>
    </row>
    <row r="12" spans="1:15" x14ac:dyDescent="0.2">
      <c r="A12" s="13"/>
      <c r="B12" s="13"/>
      <c r="C12" s="13"/>
      <c r="D12" s="13"/>
      <c r="E12" s="13"/>
      <c r="F12" s="13"/>
      <c r="G12" s="13"/>
      <c r="H12" s="13"/>
      <c r="I12" s="13"/>
    </row>
    <row r="13" spans="1:15" x14ac:dyDescent="0.2">
      <c r="A13" s="13"/>
      <c r="B13" s="13"/>
      <c r="C13" s="13"/>
      <c r="D13" s="13"/>
      <c r="E13" s="13"/>
      <c r="F13" s="13"/>
      <c r="G13" s="13"/>
      <c r="H13" s="13"/>
      <c r="I13" s="13"/>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selection activeCell="B7" sqref="B7"/>
    </sheetView>
  </sheetViews>
  <sheetFormatPr defaultRowHeight="11.25" x14ac:dyDescent="0.2"/>
  <cols>
    <col min="1" max="1" width="4" customWidth="1"/>
    <col min="2" max="2" width="47.33203125" customWidth="1"/>
    <col min="3" max="3" width="16.33203125" customWidth="1"/>
    <col min="4" max="4" width="15.33203125" customWidth="1"/>
    <col min="5" max="5" width="17" customWidth="1"/>
    <col min="6" max="6" width="13.83203125" customWidth="1"/>
    <col min="7" max="7" width="16.5" customWidth="1"/>
    <col min="8" max="8" width="17.6640625" customWidth="1"/>
  </cols>
  <sheetData>
    <row r="1" spans="1:14" ht="14.25" x14ac:dyDescent="0.2">
      <c r="A1" s="7" t="s">
        <v>78</v>
      </c>
      <c r="B1" s="18"/>
      <c r="C1" s="18"/>
      <c r="D1" s="18"/>
      <c r="E1" s="18"/>
      <c r="F1" s="18"/>
      <c r="G1" s="18"/>
      <c r="H1" s="18"/>
      <c r="I1" s="51"/>
      <c r="J1" s="51"/>
      <c r="K1" s="4"/>
      <c r="L1" s="4"/>
      <c r="M1" s="4"/>
      <c r="N1" s="4"/>
    </row>
    <row r="2" spans="1:14" ht="15" x14ac:dyDescent="0.25">
      <c r="A2" s="8"/>
      <c r="B2" s="19"/>
      <c r="C2" s="19"/>
      <c r="D2" s="19"/>
      <c r="E2" s="19"/>
      <c r="F2" s="19"/>
      <c r="G2" s="19"/>
      <c r="H2" s="44" t="s">
        <v>46</v>
      </c>
      <c r="I2" s="51"/>
      <c r="J2" s="51"/>
      <c r="K2" s="4"/>
      <c r="L2" s="4"/>
      <c r="M2" s="4"/>
      <c r="N2" s="4"/>
    </row>
    <row r="3" spans="1:14" ht="83.25" customHeight="1" x14ac:dyDescent="0.2">
      <c r="A3" s="9" t="s">
        <v>31</v>
      </c>
      <c r="B3" s="23" t="s">
        <v>32</v>
      </c>
      <c r="C3" s="23" t="s">
        <v>79</v>
      </c>
      <c r="D3" s="23" t="s">
        <v>81</v>
      </c>
      <c r="E3" s="23" t="s">
        <v>33</v>
      </c>
      <c r="F3" s="23" t="s">
        <v>21</v>
      </c>
      <c r="G3" s="23" t="s">
        <v>62</v>
      </c>
      <c r="H3" s="23" t="s">
        <v>61</v>
      </c>
      <c r="I3" s="51"/>
      <c r="J3" s="51"/>
      <c r="K3" s="4"/>
      <c r="L3" s="4"/>
      <c r="M3" s="4"/>
      <c r="N3" s="4"/>
    </row>
    <row r="4" spans="1:14" ht="12.75" customHeight="1" x14ac:dyDescent="0.2">
      <c r="A4" s="10">
        <v>1</v>
      </c>
      <c r="B4" s="24">
        <v>2</v>
      </c>
      <c r="C4" s="24">
        <v>3</v>
      </c>
      <c r="D4" s="24">
        <v>4</v>
      </c>
      <c r="E4" s="24">
        <v>5</v>
      </c>
      <c r="F4" s="24">
        <v>6</v>
      </c>
      <c r="G4" s="24">
        <v>7</v>
      </c>
      <c r="H4" s="24">
        <v>8</v>
      </c>
      <c r="I4" s="51"/>
      <c r="J4" s="51"/>
      <c r="K4" s="4"/>
      <c r="L4" s="4"/>
      <c r="M4" s="4"/>
      <c r="N4" s="4"/>
    </row>
    <row r="5" spans="1:14" ht="35.25" customHeight="1" x14ac:dyDescent="0.2">
      <c r="A5" s="9" t="s">
        <v>2</v>
      </c>
      <c r="B5" s="23" t="s">
        <v>59</v>
      </c>
      <c r="C5" s="23"/>
      <c r="D5" s="23"/>
      <c r="E5" s="23"/>
      <c r="F5" s="23"/>
      <c r="G5" s="23"/>
      <c r="H5" s="23"/>
      <c r="I5" s="51"/>
      <c r="J5" s="51"/>
      <c r="K5" s="4"/>
      <c r="L5" s="4"/>
      <c r="M5" s="4"/>
      <c r="N5" s="4"/>
    </row>
    <row r="6" spans="1:14" ht="15.75" customHeight="1" x14ac:dyDescent="0.2">
      <c r="A6" s="9"/>
      <c r="B6" s="23" t="s">
        <v>35</v>
      </c>
      <c r="C6" s="23"/>
      <c r="D6" s="23"/>
      <c r="E6" s="23"/>
      <c r="F6" s="23"/>
      <c r="G6" s="23"/>
      <c r="H6" s="23"/>
      <c r="I6" s="51"/>
      <c r="J6" s="51"/>
      <c r="K6" s="4"/>
      <c r="L6" s="4"/>
      <c r="M6" s="4"/>
      <c r="N6" s="4"/>
    </row>
    <row r="7" spans="1:14" ht="99.75" customHeight="1" x14ac:dyDescent="0.2">
      <c r="A7" s="10">
        <v>1</v>
      </c>
      <c r="B7" s="45" t="s">
        <v>60</v>
      </c>
      <c r="C7" s="52">
        <v>15088434.35</v>
      </c>
      <c r="D7" s="43">
        <v>1685974.98</v>
      </c>
      <c r="E7" s="25">
        <v>20877503</v>
      </c>
      <c r="F7" s="26" t="s">
        <v>37</v>
      </c>
      <c r="G7" s="27">
        <f>C7/E7*100</f>
        <v>72.271259403004279</v>
      </c>
      <c r="H7" s="27">
        <f>(C7+D7)*100/E7</f>
        <v>80.346817959983056</v>
      </c>
      <c r="I7" s="51"/>
      <c r="J7" s="51"/>
      <c r="K7" s="4"/>
      <c r="L7" s="4"/>
      <c r="M7" s="4"/>
      <c r="N7" s="4"/>
    </row>
    <row r="8" spans="1:14" ht="21" customHeight="1" x14ac:dyDescent="0.2">
      <c r="A8" s="11"/>
      <c r="B8" s="23" t="s">
        <v>34</v>
      </c>
      <c r="C8" s="28">
        <f>SUM(C7:C7)</f>
        <v>15088434.35</v>
      </c>
      <c r="D8" s="28">
        <f>SUM(D7:D7)</f>
        <v>1685974.98</v>
      </c>
      <c r="E8" s="28">
        <f>SUM(E7:E7)</f>
        <v>20877503</v>
      </c>
      <c r="F8" s="20"/>
      <c r="G8" s="29">
        <f>C8/E8*100</f>
        <v>72.271259403004279</v>
      </c>
      <c r="H8" s="29">
        <f>H7</f>
        <v>80.346817959983056</v>
      </c>
      <c r="I8" s="51"/>
      <c r="J8" s="51"/>
      <c r="K8" s="4"/>
      <c r="L8" s="4"/>
      <c r="M8" s="4"/>
      <c r="N8" s="4"/>
    </row>
    <row r="9" spans="1:14" x14ac:dyDescent="0.2">
      <c r="A9" s="13"/>
      <c r="B9" s="15"/>
      <c r="C9" s="15"/>
      <c r="D9" s="15"/>
      <c r="E9" s="15"/>
      <c r="F9" s="15"/>
      <c r="G9" s="15"/>
      <c r="H9" s="15"/>
      <c r="I9" s="15"/>
      <c r="J9" s="15"/>
    </row>
    <row r="10" spans="1:14" ht="52.5" customHeight="1" x14ac:dyDescent="0.2">
      <c r="A10" s="13"/>
      <c r="B10" s="30" t="s">
        <v>86</v>
      </c>
      <c r="C10" s="30"/>
      <c r="D10" s="30"/>
      <c r="E10" s="30"/>
      <c r="F10" s="30" t="s">
        <v>87</v>
      </c>
      <c r="G10" s="30"/>
      <c r="H10" s="30"/>
      <c r="I10" s="15"/>
      <c r="J10" s="15"/>
    </row>
    <row r="11" spans="1:14" x14ac:dyDescent="0.2">
      <c r="A11" s="13"/>
      <c r="B11" s="13"/>
      <c r="C11" s="13"/>
      <c r="D11" s="13"/>
      <c r="E11" s="13"/>
      <c r="F11" s="13"/>
      <c r="G11" s="13"/>
      <c r="H11" s="13"/>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паспорт</vt:lpstr>
      <vt:lpstr>2023 розрах. </vt:lpstr>
      <vt:lpstr>2022 розрах.</vt:lpstr>
      <vt:lpstr>2021 розрах.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Танасіва Олена Василівна</dc:creator>
  <cp:lastModifiedBy>Рябуха Світлана Анатоліївна</cp:lastModifiedBy>
  <cp:lastPrinted>2023-12-22T10:23:15Z</cp:lastPrinted>
  <dcterms:created xsi:type="dcterms:W3CDTF">2017-02-09T14:20:10Z</dcterms:created>
  <dcterms:modified xsi:type="dcterms:W3CDTF">2024-01-04T14:30:10Z</dcterms:modified>
</cp:coreProperties>
</file>